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75" windowWidth="15600" windowHeight="9240" tabRatio="942" firstSheet="4" activeTab="5"/>
  </bookViews>
  <sheets>
    <sheet name="TSheet" sheetId="1" state="veryHidden" r:id="rId1"/>
    <sheet name="RSheet" sheetId="2" state="veryHidden" r:id="rId2"/>
    <sheet name="SheetOrgReestr" sheetId="3" state="veryHidden" r:id="rId3"/>
    <sheet name="OrgReestrTemp" sheetId="4" state="veryHidden" r:id="rId4"/>
    <sheet name="Инструкция" sheetId="5" r:id="rId5"/>
    <sheet name="Титульный" sheetId="6" r:id="rId6"/>
    <sheet name="СТ-ТС.22" sheetId="7" r:id="rId7"/>
    <sheet name="Ссылки на публикации" sheetId="8" r:id="rId8"/>
    <sheet name="Проверка" sheetId="9" r:id="rId9"/>
  </sheets>
  <definedNames>
    <definedName name="_xlfn.IFERROR" hidden="1">#NAME?</definedName>
    <definedName name="B_FIO">'Титульный'!$F$32</definedName>
    <definedName name="B_POST">'Титульный'!$F$33</definedName>
    <definedName name="CHECK_RNG">'Проверка'!$E$12:$G$13</definedName>
    <definedName name="ChTitArr">'TSheet'!$B$16:$B$33</definedName>
    <definedName name="COMPANY">'Титульный'!$F$14</definedName>
    <definedName name="EXE_EMAIL">'Титульный'!$F$39</definedName>
    <definedName name="EXE_FIO">'Титульный'!$F$36</definedName>
    <definedName name="EXE_PHONE">'Титульный'!$F$38</definedName>
    <definedName name="EXE_POST">'Титульный'!$F$37</definedName>
    <definedName name="FORMCODE">'TSheet'!$C$2</definedName>
    <definedName name="FORMID">'TSheet'!$C$1</definedName>
    <definedName name="FORMNAME">'TSheet'!$C$3</definedName>
    <definedName name="ID">'Титульный'!$A$1</definedName>
    <definedName name="INN">'Титульный'!$F$15</definedName>
    <definedName name="KPP">'Титульный'!$F$16</definedName>
    <definedName name="LIST_ORG_REESTR">'SheetOrgReestr'!$A$2:$E$178</definedName>
    <definedName name="MONTH_PERIOD">'Титульный'!$F$21</definedName>
    <definedName name="OR_REFRESH_DATE" localSheetId="5">'Титульный'!$F$12</definedName>
    <definedName name="ORG_REESTR_TEMP_LIST">'OrgReestrTemp'!$A$2:$E$23</definedName>
    <definedName name="PAddress">'Титульный'!$F$29</definedName>
    <definedName name="PCOMPANY" localSheetId="0">'TSheet'!$C$6</definedName>
    <definedName name="PF">'Титульный'!$F$18</definedName>
    <definedName name="PLANFACT">'TSheet'!$G$2:$G$3</definedName>
    <definedName name="PPERIOD" localSheetId="0">'TSheet'!$C$7</definedName>
    <definedName name="PPERIOD2">'TSheet'!$C$8</definedName>
    <definedName name="PPF" localSheetId="0">'TSheet'!$C$9</definedName>
    <definedName name="PSPHERE" localSheetId="0">'TSheet'!$C$5</definedName>
    <definedName name="PUBL">'TSheet'!$L$2:$L$3</definedName>
    <definedName name="ShChkRng">'TSheet'!$I$2:$I$10</definedName>
    <definedName name="T_PUBL">'Титульный'!$F$25</definedName>
    <definedName name="UAddress">'Титульный'!$F$28</definedName>
    <definedName name="VERSION">'TSheet'!$C$4</definedName>
    <definedName name="YEAR_PERIOD">'Титульный'!$F$22</definedName>
    <definedName name="Год" localSheetId="5">'TSheet'!$E$2:$E$10</definedName>
    <definedName name="Месяц">'TSheet'!$F$2:$F$5</definedName>
    <definedName name="_xlnm.Print_Area" localSheetId="4">'Инструкция'!$D$4:$H$33</definedName>
    <definedName name="_xlnm.Print_Area" localSheetId="7">'Ссылки на публикации'!$D$4:$J$23</definedName>
    <definedName name="_xlnm.Print_Area" localSheetId="6">'СТ-ТС.22'!$D$4:$L$18</definedName>
    <definedName name="_xlnm.Print_Area" localSheetId="5">'Титульный'!$C$4:$I$41</definedName>
  </definedNames>
  <calcPr fullCalcOnLoad="1"/>
</workbook>
</file>

<file path=xl/sharedStrings.xml><?xml version="1.0" encoding="utf-8"?>
<sst xmlns="http://schemas.openxmlformats.org/spreadsheetml/2006/main" count="707" uniqueCount="464">
  <si>
    <t>FORMCODE</t>
  </si>
  <si>
    <t>VERSION</t>
  </si>
  <si>
    <t>ЛИСТ</t>
  </si>
  <si>
    <t>Наименование организации</t>
  </si>
  <si>
    <t>ИНН</t>
  </si>
  <si>
    <t>КПП</t>
  </si>
  <si>
    <t>Год</t>
  </si>
  <si>
    <t>Адрес организации</t>
  </si>
  <si>
    <t>Юридический адрес:</t>
  </si>
  <si>
    <t>Почтовый адрес:</t>
  </si>
  <si>
    <t>Должностное лицо, ответственное за составление формы</t>
  </si>
  <si>
    <t>Фамилия, имя, отчество:</t>
  </si>
  <si>
    <t>Должность:</t>
  </si>
  <si>
    <t>Контактный телефон:</t>
  </si>
  <si>
    <t>e-mail:</t>
  </si>
  <si>
    <t>ОРГАНИЗАЦИЯ</t>
  </si>
  <si>
    <t>ВИД ДЕЯТЕЛЬНОСТИ</t>
  </si>
  <si>
    <t>ID</t>
  </si>
  <si>
    <t>Руководитель организации</t>
  </si>
  <si>
    <t>SPHERE</t>
  </si>
  <si>
    <t>Проверка</t>
  </si>
  <si>
    <t>Результаты проверки</t>
  </si>
  <si>
    <t>Адрес</t>
  </si>
  <si>
    <t>Описание ошибки</t>
  </si>
  <si>
    <t>Статус</t>
  </si>
  <si>
    <t>Тип отчетности</t>
  </si>
  <si>
    <t>FORMNAME</t>
  </si>
  <si>
    <t>COMPANY</t>
  </si>
  <si>
    <t>PERIOD</t>
  </si>
  <si>
    <t>PF</t>
  </si>
  <si>
    <t>PERIOD2</t>
  </si>
  <si>
    <t>ОАО "Ленинградский электромеханический завод"</t>
  </si>
  <si>
    <t>ОАО "Морской порт Санкт-Петербург"</t>
  </si>
  <si>
    <t>7805025346</t>
  </si>
  <si>
    <t>783450001</t>
  </si>
  <si>
    <t>ОАО "НПП "Краснознаменец"</t>
  </si>
  <si>
    <t>ОАО "Научно-производственный комплекс "Северная заря"</t>
  </si>
  <si>
    <t>ОАО "Невская мануфактура"</t>
  </si>
  <si>
    <t>781101001</t>
  </si>
  <si>
    <t>ОАО "Особые Экономические Зоны"</t>
  </si>
  <si>
    <t>783601001</t>
  </si>
  <si>
    <t>ОАО "Пролетарский завод"</t>
  </si>
  <si>
    <t>ОАО "Прядильно-ниточный комбинат "Красная нить"</t>
  </si>
  <si>
    <t>780201001</t>
  </si>
  <si>
    <t>ОАО "РЭУ" филиал "Санкт-Петербургский"</t>
  </si>
  <si>
    <t>ОАО "Русские самоцветы"</t>
  </si>
  <si>
    <t>ОАО "Санкт-Петербургское морское бюро машиностроения "Малахит"</t>
  </si>
  <si>
    <t>ОАО "Светлана"</t>
  </si>
  <si>
    <t>ОАО "Северная мануфактура"</t>
  </si>
  <si>
    <t>780101001</t>
  </si>
  <si>
    <t>ОАО "Совавто-С.Петербург"</t>
  </si>
  <si>
    <t>781001001</t>
  </si>
  <si>
    <t>780501001</t>
  </si>
  <si>
    <t>ОАО "Техприбор"</t>
  </si>
  <si>
    <t>ООО "Воздушные ворота северной столицы"</t>
  </si>
  <si>
    <t>ООО "Гофра-2001"</t>
  </si>
  <si>
    <t>782001001</t>
  </si>
  <si>
    <t>ООО "ИНТЕРМ"</t>
  </si>
  <si>
    <t>ООО "Квартальная котельная"</t>
  </si>
  <si>
    <t>ООО "МегаСтрой"</t>
  </si>
  <si>
    <t>784101001</t>
  </si>
  <si>
    <t>ООО "Петербургтеплоэнерго"</t>
  </si>
  <si>
    <t>ООО "Пулковская ТЭЦ"</t>
  </si>
  <si>
    <t>ООО "САНЛИТ-Т"</t>
  </si>
  <si>
    <t>ООО "Софийский бульвар"</t>
  </si>
  <si>
    <t>781301001</t>
  </si>
  <si>
    <t>ООО "ТВК Лесное"</t>
  </si>
  <si>
    <t>ООО "Фирма "РОСС"</t>
  </si>
  <si>
    <t>780401001</t>
  </si>
  <si>
    <t>ГУП "ТЭК СПб"</t>
  </si>
  <si>
    <t>7830001028</t>
  </si>
  <si>
    <t>ЗАО "АТЭК"</t>
  </si>
  <si>
    <t>7826135558</t>
  </si>
  <si>
    <t>ЗАО "Завод Красная Заря. Системы цифровой связи"</t>
  </si>
  <si>
    <t>ЗАО "КировТЭК"</t>
  </si>
  <si>
    <t>ЗАО "Пансионат "Буревестник"</t>
  </si>
  <si>
    <t>ЗАО "Пластполимер-Т"</t>
  </si>
  <si>
    <t>ЗАО "Ресурс-Экономия"</t>
  </si>
  <si>
    <t>ЗАО "Энергетический Альянс"</t>
  </si>
  <si>
    <t>ОАО "Аккумуляторная компания "Ригель"</t>
  </si>
  <si>
    <t>ОАО "Аэропорт "Пулково"</t>
  </si>
  <si>
    <t>ОАО "БИЗНЕС-ЦЕНТР "АКВИЛОН"</t>
  </si>
  <si>
    <t>ОАО "Водтрансприбор"</t>
  </si>
  <si>
    <t>ОАО "Головной завод"</t>
  </si>
  <si>
    <t>ОАО "Завод "Реконд"</t>
  </si>
  <si>
    <t>ОАО "Завод имени А.А.Кулакова"</t>
  </si>
  <si>
    <t>ОАО "Завод имени М.И.Калинина"</t>
  </si>
  <si>
    <t>ОАО "Завод станков-автоматов"</t>
  </si>
  <si>
    <t>ОАО "Компонент"</t>
  </si>
  <si>
    <t>ОАО "Компрессор"</t>
  </si>
  <si>
    <t>ОАО "ЛОМО"</t>
  </si>
  <si>
    <t>ООО "ЭРМАС"</t>
  </si>
  <si>
    <t>ООО "Эксплуатационная компания "Арго-Сервис"</t>
  </si>
  <si>
    <t>ООО "Энергокомпания "Теплопоставка"</t>
  </si>
  <si>
    <t>ООО "Энергосервис"</t>
  </si>
  <si>
    <t>ООО "Юнит"</t>
  </si>
  <si>
    <t>С/х производственный кооператив "Племзавод "Детскосельский"</t>
  </si>
  <si>
    <t>ФГУП "НИИ командных приборов"</t>
  </si>
  <si>
    <t>ИНСТРУКЦИЯ ПО ЗАПОЛНЕНИЮ ШАБЛОНА</t>
  </si>
  <si>
    <t>FORMID</t>
  </si>
  <si>
    <t>ГУП "Водоканал Санкт-Петербурга"</t>
  </si>
  <si>
    <t>7830000426</t>
  </si>
  <si>
    <t>7810091320</t>
  </si>
  <si>
    <t>7814010307</t>
  </si>
  <si>
    <t>Производство тепловой энергии, Услуги по передаче тепловой энергии</t>
  </si>
  <si>
    <t>Услуги по передаче тепловой энергии, Производство тепловой энергии</t>
  </si>
  <si>
    <t>7804080383</t>
  </si>
  <si>
    <t>7805060502</t>
  </si>
  <si>
    <t>7827012742</t>
  </si>
  <si>
    <t>784301001</t>
  </si>
  <si>
    <t>7806419142</t>
  </si>
  <si>
    <t>780601001</t>
  </si>
  <si>
    <t>7820039657</t>
  </si>
  <si>
    <t>7843300280</t>
  </si>
  <si>
    <t>7813054118</t>
  </si>
  <si>
    <t>7802067080</t>
  </si>
  <si>
    <t>7816222000</t>
  </si>
  <si>
    <t>781601001</t>
  </si>
  <si>
    <t>ЗАО "ГСР ТЭЦ"</t>
  </si>
  <si>
    <t>7817312063</t>
  </si>
  <si>
    <t>781701001</t>
  </si>
  <si>
    <t>ЗАО "Тепломагистраль"</t>
  </si>
  <si>
    <t>7814302758</t>
  </si>
  <si>
    <t>Услуги по передаче тепловой энергии</t>
  </si>
  <si>
    <t>ЗАО "ЭЭУК "Авангард-Энерго"</t>
  </si>
  <si>
    <t>7804068178</t>
  </si>
  <si>
    <t>ОАО "НПО ЦКТИ"</t>
  </si>
  <si>
    <t>ОАО "ТГК-1" филиал "Невский"</t>
  </si>
  <si>
    <t>ОАО "Теплосеть Санкт-Петербурга"</t>
  </si>
  <si>
    <t>ОАО "Юго-Западная ТЭЦ"</t>
  </si>
  <si>
    <t>ООО "Адамант"</t>
  </si>
  <si>
    <t>Производство тепловой энергии</t>
  </si>
  <si>
    <t>ООО "КОСМ "Энерго"</t>
  </si>
  <si>
    <t>ООО "Обуховоэнерго"</t>
  </si>
  <si>
    <t>ООО "Петербургская торгово-промышленная компания"</t>
  </si>
  <si>
    <t>ООО "Таймс"</t>
  </si>
  <si>
    <t>ООО "Энергия"</t>
  </si>
  <si>
    <t>ООО "ЭнергоИнвест"</t>
  </si>
  <si>
    <t>ООО "Энергопромсервис"</t>
  </si>
  <si>
    <t>Услуги по передаче электрической энергии, Услуги по передаче тепловой энергии, Производство тепловой энергии</t>
  </si>
  <si>
    <t>ЗАО "Научно-производственное предприятие "Вектор"</t>
  </si>
  <si>
    <t>ЗАО "ПЕТЕРБУРГЗЕРНОПРОДУКТ"</t>
  </si>
  <si>
    <t>ОАО "Кожа"</t>
  </si>
  <si>
    <t>ОАО "Ленпромгаз"</t>
  </si>
  <si>
    <t>ОАО "ТГК-1"</t>
  </si>
  <si>
    <t>ООО "Атлантик"</t>
  </si>
  <si>
    <t>ООО "Системы Безопасности Северо-Запад"</t>
  </si>
  <si>
    <t>7708503727</t>
  </si>
  <si>
    <t>Услуги по передаче электрической энергии</t>
  </si>
  <si>
    <t>ЗАО "Колпинская сетевая компания"</t>
  </si>
  <si>
    <t>ЗАО "Царскосельская энергетическая компания"</t>
  </si>
  <si>
    <t>ОАО "Оборонэнерго" филиал "Северо-Западный"</t>
  </si>
  <si>
    <t>ОАО "Оборонэнергосбыт" филиал "Северо-Западный"</t>
  </si>
  <si>
    <t>Сбыт электрической энергии (мощности)</t>
  </si>
  <si>
    <t>ОАО "Объединенная энергетическая компания"</t>
  </si>
  <si>
    <t>ОАО "Петербургская сбытовая компания"</t>
  </si>
  <si>
    <t>ОАО "Петродворцовая электросеть"</t>
  </si>
  <si>
    <t>ОАО "РЖД" (Октябрьская дирекция по энергообеспечению – СП "Трансэнерго" - филиала ОАО "РЖД")</t>
  </si>
  <si>
    <t>ОАО "Санкт-Петербургские электрические сети"</t>
  </si>
  <si>
    <t>ООО "Ижорская энергетическая компания"</t>
  </si>
  <si>
    <t>ООО "Производственное объединение "Пекар"</t>
  </si>
  <si>
    <t>ООО "Сетевое предприятие "Росэнерго"</t>
  </si>
  <si>
    <t>ООО "Славянская энергосетевая компания"</t>
  </si>
  <si>
    <t>СПб ГУП "Ленсвет"</t>
  </si>
  <si>
    <t>СПб ГУП "Петербургский метрополитен"</t>
  </si>
  <si>
    <t>ЗАО "Лентеплоснаб"</t>
  </si>
  <si>
    <t>ООО "Энергосбытовая компания "ЭНЕРГОСБЕРЕЖЕНИЕ"</t>
  </si>
  <si>
    <t>ООО "ЭКОН"</t>
  </si>
  <si>
    <t>Месяц</t>
  </si>
  <si>
    <t>ЗАО "Энергосбытовая компания Кировского завода"</t>
  </si>
  <si>
    <t>785050001</t>
  </si>
  <si>
    <t>План</t>
  </si>
  <si>
    <t>Факт</t>
  </si>
  <si>
    <t>7817309180</t>
  </si>
  <si>
    <t>7820015416</t>
  </si>
  <si>
    <t>7704726225</t>
  </si>
  <si>
    <t>784143001</t>
  </si>
  <si>
    <t>7704731218</t>
  </si>
  <si>
    <t>780543001</t>
  </si>
  <si>
    <t>7810258843</t>
  </si>
  <si>
    <t>7841322249</t>
  </si>
  <si>
    <t>7819001031</t>
  </si>
  <si>
    <t>783845004</t>
  </si>
  <si>
    <t>7826074344</t>
  </si>
  <si>
    <t>7817302964</t>
  </si>
  <si>
    <t>7801374265</t>
  </si>
  <si>
    <t>7802456200</t>
  </si>
  <si>
    <t>7838359464</t>
  </si>
  <si>
    <t>7830000137</t>
  </si>
  <si>
    <t>783801001</t>
  </si>
  <si>
    <t>7830000970</t>
  </si>
  <si>
    <t>7816127357</t>
  </si>
  <si>
    <t>1003100252</t>
  </si>
  <si>
    <t>100301001</t>
  </si>
  <si>
    <t>7805465749</t>
  </si>
  <si>
    <t>Услуги по передаче тепловой энергии, Услуги по передаче электрической энергии, Производство тепловой энергии</t>
  </si>
  <si>
    <t>ОАО «Московское городское энергосбытовое предприятие»</t>
  </si>
  <si>
    <t>7743628060</t>
  </si>
  <si>
    <t>774301001</t>
  </si>
  <si>
    <t>ОАО "Пивоваренная компания "Балтика"</t>
  </si>
  <si>
    <t>7830001405</t>
  </si>
  <si>
    <t>Услуги по передаче электрической энергии, Услуги по очистке сточных вод, Услуги по водоотведению, Услуги по холодному водоснабжению, Услуги по передаче тепловой энергии, Производство тепловой энергии</t>
  </si>
  <si>
    <t>Производство тепловой энергии, Услуги по передаче электрической энергии, Услуги по передаче тепловой энергии</t>
  </si>
  <si>
    <t>ОАО "РЖД" (Октябрьская дирекция по тепловодоснабжению - СП Центральной дирекции по тепловодоснабжению - филиала ОАО "РЖД")</t>
  </si>
  <si>
    <t>ЗАО "Энергетическая компания "Теплогарант"</t>
  </si>
  <si>
    <t>7814143498</t>
  </si>
  <si>
    <t>ООО "Акватерм"</t>
  </si>
  <si>
    <t>ООО "Теплодар"</t>
  </si>
  <si>
    <t>ООО "Питерэнерго"</t>
  </si>
  <si>
    <t>ОАО "Бавария"</t>
  </si>
  <si>
    <t>ООО "ГРАДСТРОЙ"</t>
  </si>
  <si>
    <t>ОАО "Завод слоистых пластиков"</t>
  </si>
  <si>
    <t>ОАО "Фирма Медполимер"</t>
  </si>
  <si>
    <t>ОАО "Морской завод Алмаз"</t>
  </si>
  <si>
    <t>ООО "Теплосервис"</t>
  </si>
  <si>
    <t>ООО "Энергетические системы"</t>
  </si>
  <si>
    <t>ООО "ЦМТ и НТС"</t>
  </si>
  <si>
    <t>ЗАО "СВ-Сити"</t>
  </si>
  <si>
    <t>ОАО "ДЦ "Кантемировский"</t>
  </si>
  <si>
    <t>ОАО "Иван Федоров"</t>
  </si>
  <si>
    <t>ООО "Троя"</t>
  </si>
  <si>
    <t>ЗАО "Завод металлоконструкций"</t>
  </si>
  <si>
    <t>ЗАО "МЕЗОНТЭК"</t>
  </si>
  <si>
    <t>ЗАО "Петроспирт"</t>
  </si>
  <si>
    <t>ЗАО "Редэс Лтд"</t>
  </si>
  <si>
    <t>ЗАО "Трест Ленмостострой"</t>
  </si>
  <si>
    <t>ОАО "ЛЕНПОЛИГРАФМАШ"</t>
  </si>
  <si>
    <t>ОАО ВО "Электроаппарат"</t>
  </si>
  <si>
    <t>ООО "Возрождение"</t>
  </si>
  <si>
    <t>ООО "ИнвестКонсалт"</t>
  </si>
  <si>
    <t>ООО "Цветочная 6"</t>
  </si>
  <si>
    <t>ОАО "ГОИ им. С. И. Вавилова"</t>
  </si>
  <si>
    <t>ОАО "Телерадиокомпания "Петербург"</t>
  </si>
  <si>
    <t>ОАО "Концерн "Гранит-Электрон"</t>
  </si>
  <si>
    <t>ООО "ТЭК объединения "Скороход"</t>
  </si>
  <si>
    <t>ООО "Институт Гипроникель"</t>
  </si>
  <si>
    <t>ООО "Инженерная компания"</t>
  </si>
  <si>
    <t>ООО "ЭНЕРГЭС"</t>
  </si>
  <si>
    <t>ЗАО "Сокол"</t>
  </si>
  <si>
    <t>ЗАО "РУСТ-95"</t>
  </si>
  <si>
    <t>Тульский филиал ОАО "Ростелеком"</t>
  </si>
  <si>
    <t>ОАО "Рыбокомбинат"</t>
  </si>
  <si>
    <t>ОАО "Штурманские приборы"</t>
  </si>
  <si>
    <t>ОАО "Конструкторское бюро специального машиностроения"</t>
  </si>
  <si>
    <t>ОАО "18 арсенал ВМФ"</t>
  </si>
  <si>
    <t>ОАО "Приморский парк Победы"</t>
  </si>
  <si>
    <t>ОАО "ЦКБ МТ "Рубин"</t>
  </si>
  <si>
    <t>ООО "Балтийский завод - Судостроение"</t>
  </si>
  <si>
    <t>ООО "Объединенные Пивоварни Хейникен"</t>
  </si>
  <si>
    <t>ЗАО "Первый контейнерный терминал"</t>
  </si>
  <si>
    <t>ОАО "ВНИИРА"</t>
  </si>
  <si>
    <t>ОАО "Стройметалконструкция"</t>
  </si>
  <si>
    <t>ООО "СК Северная Венеция"</t>
  </si>
  <si>
    <t>СПб ГБУЗ "Городская больница им. Н.А.Семашко"</t>
  </si>
  <si>
    <t>TSheet</t>
  </si>
  <si>
    <t>SheetOrgReestr</t>
  </si>
  <si>
    <t>RSheet</t>
  </si>
  <si>
    <t>OrgReestrTemp</t>
  </si>
  <si>
    <t>Инструкция</t>
  </si>
  <si>
    <t>Видимость</t>
  </si>
  <si>
    <t>Титульный</t>
  </si>
  <si>
    <t>ПФ</t>
  </si>
  <si>
    <t>INN</t>
  </si>
  <si>
    <t>KPP</t>
  </si>
  <si>
    <t>YEAR_PERIOD</t>
  </si>
  <si>
    <t>MONTH_PERIOD</t>
  </si>
  <si>
    <t>EXE_FIO</t>
  </si>
  <si>
    <t>EXE_POST</t>
  </si>
  <si>
    <t>EXE_EMAIL</t>
  </si>
  <si>
    <t>EXE_PHONE</t>
  </si>
  <si>
    <t>B_FIO</t>
  </si>
  <si>
    <t>B_POST</t>
  </si>
  <si>
    <t>Наименование</t>
  </si>
  <si>
    <t>Исполнитель. ФИО</t>
  </si>
  <si>
    <t>Исполнитель. Должность</t>
  </si>
  <si>
    <t>Исполнитель. E-mail</t>
  </si>
  <si>
    <t>Исполнитель. Номер телефона</t>
  </si>
  <si>
    <t>Руководитель.ФИО</t>
  </si>
  <si>
    <t>Руководитель.Должность</t>
  </si>
  <si>
    <t>Юридический адрес</t>
  </si>
  <si>
    <t>Почтовый адрес</t>
  </si>
  <si>
    <t>UAddress</t>
  </si>
  <si>
    <t>PAddress</t>
  </si>
  <si>
    <t>Лист</t>
  </si>
  <si>
    <t>Диапазон</t>
  </si>
  <si>
    <t>EndDataRow</t>
  </si>
  <si>
    <t>Добавить</t>
  </si>
  <si>
    <t xml:space="preserve">*  </t>
  </si>
  <si>
    <t>WARM</t>
  </si>
  <si>
    <t xml:space="preserve">Шаблон Санкт-Петербургского регионального сегмента ЕИАС ФСТ России </t>
  </si>
  <si>
    <t>ОАО "ЛСР. Железобетон-СЗ"</t>
  </si>
  <si>
    <t>Производство тепловой энергии, Производство электрической и тепловой энергии в режиме комбинированной выработки</t>
  </si>
  <si>
    <t>ОАО "СПб Завод ТЭМП"</t>
  </si>
  <si>
    <t>ООО "Светлана-Эстейт"</t>
  </si>
  <si>
    <t>ОАО "Василеостровская Фабрика"</t>
  </si>
  <si>
    <t>ООО "ПТК-Терминал"</t>
  </si>
  <si>
    <t>ЗАО "Асфальтобетонный Завод "Магистраль"</t>
  </si>
  <si>
    <t>№ п/п</t>
  </si>
  <si>
    <t>Информация по форме раскрывается регулируемой организацией не позднее 30 календарных дней со дня принятия соответствующего решения об установлении цен (тарифов) на очередной расчетный период регулирования</t>
  </si>
  <si>
    <t>Ссылки на публикации</t>
  </si>
  <si>
    <t>Наименование источника</t>
  </si>
  <si>
    <t>Дата размещения информации</t>
  </si>
  <si>
    <t>WARM.OPENINFO.QV.4.178</t>
  </si>
  <si>
    <t>СТ-ТС.22</t>
  </si>
  <si>
    <t>Информация о наличии (отсутствии) технической возможности подключения (технологического присоединения) к системе теплоснабжения, а также о регистрации и ходе реализации заявок на подключение (технологическое присоединение)*</t>
  </si>
  <si>
    <t>Система теплоснабжения</t>
  </si>
  <si>
    <t>Количество поданных и зарегистрированных
заявок на подключение (технологическое присоединение) к системе теплоснабжения в течение квартала</t>
  </si>
  <si>
    <t>Количество исполненных заявок на подключение (технологическое присоединение) к системе теплоснабжения в течение квартала</t>
  </si>
  <si>
    <t>Информация о наличии (отсутствии) технической возможности подключения (технологического присоединения) к системе теплоснабжения, а также о регистрации и ходе реализации заявок на подключение (технологическое присоединение)</t>
  </si>
  <si>
    <t>I  квартал</t>
  </si>
  <si>
    <t>II квартал</t>
  </si>
  <si>
    <t>III квартал</t>
  </si>
  <si>
    <t>IV квартал</t>
  </si>
  <si>
    <t>Квартал</t>
  </si>
  <si>
    <t>Адрес сайта в сети Интернет</t>
  </si>
  <si>
    <t>Количество заявок на подключение (технологическое присоединение) к системе теплоснабжения, по которым принято решение  об отказе  в подключении (технологическом  присоединении) в течение квартала</t>
  </si>
  <si>
    <t>Признаки</t>
  </si>
  <si>
    <t>Публикация</t>
  </si>
  <si>
    <t>На сайте регулирующего органа</t>
  </si>
  <si>
    <t>PUBL</t>
  </si>
  <si>
    <t>На официальном сайте организации</t>
  </si>
  <si>
    <t>1.</t>
  </si>
  <si>
    <t>Размещение в сети Интернет:</t>
  </si>
  <si>
    <t>Реквизиты источника</t>
  </si>
  <si>
    <t>Добавить источник публикации</t>
  </si>
  <si>
    <t>T_PUBL</t>
  </si>
  <si>
    <t>Резерв мощности системы теплоснабжения в течение квартала, Гкал/час</t>
  </si>
  <si>
    <t>Удалить</t>
  </si>
  <si>
    <t>F14</t>
  </si>
  <si>
    <t>G14</t>
  </si>
  <si>
    <t>H14</t>
  </si>
  <si>
    <t>Период регулирования</t>
  </si>
  <si>
    <t>Основная система теплоснабжения</t>
  </si>
  <si>
    <t>Причины, по которым принято решение об отказе в подключении (технологическом присоединении) в течение квартала</t>
  </si>
  <si>
    <t>Версия 1.0</t>
  </si>
  <si>
    <t>Сайт Комитета по тарифам Санкт-Петербурга</t>
  </si>
  <si>
    <t>Услуги по передаче тепловой энергии, Услуги по холодному водоснабжению, Услуги по водоотведению, Услуги по очистке сточных вод, Производство тепловой энергии</t>
  </si>
  <si>
    <t>Передача тепловой энергии других ЭСО, Производство тепловой энергии, Реализация теплоносителя, Услуги по передаче тепловой энергии, Транспортные услуги, оказываемые на подъездных ж\д путях</t>
  </si>
  <si>
    <t>Услуги по передаче тепловой энергии, Производство тепловой энергии, Услуги по холодному водоснабжению, Услуги по водоотведению, Услуги по очистке сточных вод</t>
  </si>
  <si>
    <t>ЗАО "Александро-Невская мануфактура"</t>
  </si>
  <si>
    <t>7811307571</t>
  </si>
  <si>
    <t>7811038093</t>
  </si>
  <si>
    <t>Производство тепловой энергии, Реализация теплоносителя, Услуги по передаче тепловой энергии</t>
  </si>
  <si>
    <t>Производство электрической и тепловой энергии в режиме комбинированной выработки, Производство тепловой энергии, Услуги по передаче тепловой энергии, Реализация теплоносителя</t>
  </si>
  <si>
    <t>ЗАО "Гостиница "Туррис"</t>
  </si>
  <si>
    <t>7830002575</t>
  </si>
  <si>
    <t>Услуги по передаче тепловой энергии, Услуги по горячему водоснабжению, Производство тепловой энергии</t>
  </si>
  <si>
    <t>ЗАО "Группа Прайм"</t>
  </si>
  <si>
    <t>7825696286</t>
  </si>
  <si>
    <t>784001001</t>
  </si>
  <si>
    <t>7811001706</t>
  </si>
  <si>
    <t>Услуги по передаче тепловой энергии, Реализация теплоносителя, Производство тепловой энергии</t>
  </si>
  <si>
    <t>Услуги по водоотведению, Услуги по передаче электрической энергии, Услуги по передаче тепловой энергии, Услуги по холодному водоснабжению, Услуги по очистке сточных вод, Производство тепловой энергии</t>
  </si>
  <si>
    <t>7802154287</t>
  </si>
  <si>
    <t>7813182825</t>
  </si>
  <si>
    <t>ЗАО "Невский завод"</t>
  </si>
  <si>
    <t>7806369727</t>
  </si>
  <si>
    <t>7810480407</t>
  </si>
  <si>
    <t>ЗАО "Пансионат "Балтиец"</t>
  </si>
  <si>
    <t>7805093610</t>
  </si>
  <si>
    <t>7805113497</t>
  </si>
  <si>
    <t>997650001</t>
  </si>
  <si>
    <t>Услуги по передаче тепловой энергии, Речной порт, Производство тепловой энергии</t>
  </si>
  <si>
    <t>7805002518</t>
  </si>
  <si>
    <t>7728120384</t>
  </si>
  <si>
    <t>770501001</t>
  </si>
  <si>
    <t>7801059070</t>
  </si>
  <si>
    <t>7816206305</t>
  </si>
  <si>
    <t>7810014646</t>
  </si>
  <si>
    <t>Услуги по передаче тепловой энергии, Передача тепловой энергии других ЭСО</t>
  </si>
  <si>
    <t>7830002617</t>
  </si>
  <si>
    <t>Услуги по очистке сточных вод, Услуги по холодному водоснабжению, Услуги по передаче тепловой энергии, Производство тепловой энергии, Услуги по транспортированию стоков, Услуги по водоотведению</t>
  </si>
  <si>
    <t>ИХС РАН</t>
  </si>
  <si>
    <t>7801019101</t>
  </si>
  <si>
    <t>Комитет по тарифам Санкт-Петербурга</t>
  </si>
  <si>
    <t>7826692894</t>
  </si>
  <si>
    <t>Производство тепловой энергии, Услуги по захоронению твердых бытовых отходов</t>
  </si>
  <si>
    <t>МРФ "Северо-Запад" ОАО "Ростелеком"</t>
  </si>
  <si>
    <t>7707049388</t>
  </si>
  <si>
    <t>784043001</t>
  </si>
  <si>
    <t>7843311429</t>
  </si>
  <si>
    <t>ОАО "20 АРЗ"</t>
  </si>
  <si>
    <t>7820309254</t>
  </si>
  <si>
    <t>ОАО "61 БТРЗ"</t>
  </si>
  <si>
    <t>7819310752</t>
  </si>
  <si>
    <t>781901001</t>
  </si>
  <si>
    <t>Услуги по очистке сточных вод, Реализация теплоносителя, Услуги по холодному водоснабжению, Услуги по водоотведению, Производство тепловой энергии, Услуги по передаче электрической энергии, Услуги по передаче тепловой энергии</t>
  </si>
  <si>
    <t>Услуги по передаче тепловой энергии, Производство тепловой энергии, Реализация теплоносителя</t>
  </si>
  <si>
    <t>7813045071</t>
  </si>
  <si>
    <t>7801236681</t>
  </si>
  <si>
    <t>Реализация теплоносителя, Услуги по передаче тепловой энергии, Производство тепловой энергии</t>
  </si>
  <si>
    <t>7825115990</t>
  </si>
  <si>
    <t>Услуги по водоотведению, Услуги по передаче тепловой энергии, Производство тепловой энергии, Услуги по очистке сточных вод, Услуги по холодному водоснабжению</t>
  </si>
  <si>
    <t>7801591397</t>
  </si>
  <si>
    <t>ОАО "ДОЗ-2"</t>
  </si>
  <si>
    <t>7830000271</t>
  </si>
  <si>
    <t>ОАО "Завод ЭЛЕКТРОПУЛЬТ"</t>
  </si>
  <si>
    <t>Передача тепловой энергии других ЭСО, Услуги по передаче тепловой энергии, Производство тепловой энергии</t>
  </si>
  <si>
    <t>ОАО "Интер РАО - Электрогенерация" (филиал "Северо-Западная ТЭЦ")</t>
  </si>
  <si>
    <t>ОАО "КИНОСТУДИЯ "ЛЕНФИЛЬМ"</t>
  </si>
  <si>
    <t>ОАО "ЛКХП Кирова"</t>
  </si>
  <si>
    <t>Производство тепловой энергии, Услуги по очистке сточных вод, Услуги по холодному водоснабжению, Реализация теплоносителя, Услуги по передаче электрической энергии, Услуги по горячему водоснабжению, Услуги по передаче тепловой энергии, Услуги по водоотведению</t>
  </si>
  <si>
    <t>ОАО "МЗ "Арсенал"</t>
  </si>
  <si>
    <t>Производство тепловой энергии, Услуги по передаче тепловой энергии, Реализация теплоносителя</t>
  </si>
  <si>
    <t>Производство тепловой энергии, Услуги по водоотведению, Услуги по очистке сточных вод, Услуги по передаче электрической энергии, Реализация теплоносителя, Услуги по холодному водоснабжению, Услуги по передаче тепловой энергии, Речной порт</t>
  </si>
  <si>
    <t>ОАО "НИИ командных приборов"</t>
  </si>
  <si>
    <t>Производство электрической и тепловой энергии в режиме комбинированной выработки, Производство тепловой энергии, Реализация теплоносителя</t>
  </si>
  <si>
    <t>Услуги по водоотведению, Услуги по холодному водоснабжению, Услуги по передаче электрической энергии, Услуги по очистке сточных вод, Услуги по передаче тепловой энергии, Производство тепловой энергии</t>
  </si>
  <si>
    <t>Производство тепловой энергии, Услуги по передаче тепловой энергии, Услуги по горячему водоснабжению, Реализация теплоносителя, Услуги по холодному водоснабжению</t>
  </si>
  <si>
    <t>Услуги по холодному водоснабжению, Услуги по передаче тепловой энергии, Услуги по водоотведению, Услуги по очистке сточных вод, Производство тепловой энергии, Реализация теплоносителя</t>
  </si>
  <si>
    <t>Производство тепловой энергии, Услуги по горячему водоснабжению, Реализация теплоносителя, Услуги по передаче тепловой энергии</t>
  </si>
  <si>
    <t>Производство электрической и тепловой энергии в режиме комбинированной выработки, Производство тепловой энергии, Реализация теплоносителя, Транспортные услуги, оказываемые на подъездных ж\д путях</t>
  </si>
  <si>
    <t>Передача тепловой энергии других ЭСО, Услуги по передаче тепловой энергии</t>
  </si>
  <si>
    <t>ОАО "УИФК"</t>
  </si>
  <si>
    <t>Реализация теплоносителя, Производство электрической и тепловой энергии в режиме комбинированной выработки, Производство тепловой энергии</t>
  </si>
  <si>
    <t>ООО "АЛЬТЕРНАТИВА"</t>
  </si>
  <si>
    <t>ООО "Бавария"</t>
  </si>
  <si>
    <t>Услуги по передаче электрической энергии, Реализация теплоносителя, Аэропорт, Услуги по водоотведению, Услуги по передаче тепловой энергии, Услуги по очистке сточных вод, Производство тепловой энергии, Услуги по холодному водоснабжению</t>
  </si>
  <si>
    <t>ООО "Газпром трансгаз Санкт-Петербург"</t>
  </si>
  <si>
    <t>ООО "Зеленый дом"</t>
  </si>
  <si>
    <t>Реализация теплоносителя, Услуги по горячему водоснабжению, Производство тепловой энергии, Услуги по передаче тепловой энергии</t>
  </si>
  <si>
    <t>Реализация теплоносителя, Производство тепловой энергии, Услуги по передаче тепловой энергии</t>
  </si>
  <si>
    <t>ООО "ЛЕСПРОМ СПб"</t>
  </si>
  <si>
    <t>Производство тепловой энергии, Производство электрической и тепловой энергии в режиме комбинированной выработки, Реализация теплоносителя</t>
  </si>
  <si>
    <t>Передача тепловой энергии других ЭСО, Реализация теплоносителя, Услуги по передаче тепловой энергии, Услуги по горячему водоснабжению, Производство тепловой энергии</t>
  </si>
  <si>
    <t>Услуги по передаче тепловой энергии, Реализация теплоносителя, Производство тепловой энергии, Услуги по горячему водоснабжению</t>
  </si>
  <si>
    <t>ООО "Степан Разин Девелопмент"</t>
  </si>
  <si>
    <t>Услуги по горячему водоснабжению, Производство тепловой энергии, Услуги по передаче тепловой энергии</t>
  </si>
  <si>
    <t>ООО "ТеплоЭнергоВент"</t>
  </si>
  <si>
    <t>Услуги по передаче тепловой энергии, Производство тепловой энергии, Услуги по горячему водоснабжению, Реализация теплоносителя</t>
  </si>
  <si>
    <t>ООО "Теплоснабжающая компания 282"</t>
  </si>
  <si>
    <t>ООО "Теплоэнерго"</t>
  </si>
  <si>
    <t>ООО "Технопарк №1"</t>
  </si>
  <si>
    <t>Услуги по передаче тепловой энергии, Производство тепловой энергии, Услуги по горячему водоснабжению</t>
  </si>
  <si>
    <t>Услуги по передаче тепловой энергии, Услуги по водоотведению, Реализация теплоносителя, Услуги по очистке сточных вод, Производство тепловой энергии</t>
  </si>
  <si>
    <t>ООО "Хлебтранс СПб"</t>
  </si>
  <si>
    <t>Услуги по холодному водоснабжению, Услуги по водоотведению, Производство тепловой энергии, Услуги по передаче тепловой энергии, Услуги по очистке сточных вод</t>
  </si>
  <si>
    <t>Производство тепловой энергии, Услуги по передаче тепловой энергии, Передача тепловой энергии других ЭСО</t>
  </si>
  <si>
    <t>Производство тепловой энергии, Реализация теплоносителя</t>
  </si>
  <si>
    <t>ООО "ЭнергоРесурс 2005"</t>
  </si>
  <si>
    <t>ООО "ЮИТ Сервис"</t>
  </si>
  <si>
    <t>ООО УК "Лэмз"</t>
  </si>
  <si>
    <t>Услуги по холодному водоснабжению, Услуги по передаче электрической энергии, Услуги по очистке сточных вод, Услуги по водоотведению, Услуги по передаче тепловой энергии, Производство тепловой энергии</t>
  </si>
  <si>
    <t>Университет ИТМО</t>
  </si>
  <si>
    <t>ФГБНУ ВИР</t>
  </si>
  <si>
    <t>ФГБОУ ВПО "ГУМРФ имени адмирала С.О. Макарова"</t>
  </si>
  <si>
    <t>ФГБОУ ВПО "СПбГПУ"</t>
  </si>
  <si>
    <t>Производство тепловой энергии, Услуги по передаче тепловой энергии, Реализация теплоносителя, Услуги по горячему водоснабжению</t>
  </si>
  <si>
    <t>ФГБОУ ВПО ПГУПС</t>
  </si>
  <si>
    <t>ФГБУН Институт прикладной астрономии Российской академии наук</t>
  </si>
  <si>
    <t>ФГКУ "346 СЦ МЧС"</t>
  </si>
  <si>
    <t>ФГУП "Кронштадтский морской завод"</t>
  </si>
  <si>
    <t>ФКОУ ДПО Санкт-Петербургский ИПКР ФСИН России</t>
  </si>
  <si>
    <t xml:space="preserve"> Реестр организаций обновлен:14.10.2014 11:29:07</t>
  </si>
  <si>
    <t>http://gov.spb.ru/gov/otrasl/energ_kom/</t>
  </si>
  <si>
    <t>Информация по форме раскрывается регулируемой организацией не позднее 30 календарных дней после окончания отчетного квартала</t>
  </si>
  <si>
    <t>196128, г. Санкт-Петербург, ул. Варшавская, д. 3, кор.2</t>
  </si>
  <si>
    <t>Фокин Георгий Анатольевич</t>
  </si>
  <si>
    <t>Генеральный директор</t>
  </si>
  <si>
    <t>Мокрушин Александр Михайлович</t>
  </si>
  <si>
    <t>Заместитель главного инженера СЭЗС</t>
  </si>
  <si>
    <t>8-921-551-60-81</t>
  </si>
  <si>
    <t>AMokrushin@spb.ltg.gazprom.ru</t>
  </si>
  <si>
    <t>_</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</si>
</sst>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lt;=9999999]###\-####;\(###\)\ ###\-####"/>
    <numFmt numFmtId="166" formatCode="[$-FC19]d\ mmmm\ yyyy\ &quot;г.&quot;"/>
    <numFmt numFmtId="167" formatCode="#,##0.0"/>
    <numFmt numFmtId="168" formatCode="0.0%"/>
    <numFmt numFmtId="169" formatCode="0.000"/>
    <numFmt numFmtId="170" formatCode="&quot;Да&quot;;&quot;Да&quot;;&quot;Нет&quot;"/>
    <numFmt numFmtId="171" formatCode="&quot;Истина&quot;;&quot;Истина&quot;;&quot;Ложь&quot;"/>
    <numFmt numFmtId="172" formatCode="&quot;Вкл&quot;;&quot;Вкл&quot;;&quot;Выкл&quot;"/>
    <numFmt numFmtId="173" formatCode="[$€-2]\ ###,000_);[Red]\([$€-2]\ ###,000\)"/>
    <numFmt numFmtId="174" formatCode="[$-F400]h:mm:ss\ AM/PM"/>
    <numFmt numFmtId="175" formatCode="_-* #,##0.00\ _р_._-;\-* #,##0.00\ _р_._-;_-* &quot;-&quot;??\ _р_._-;_-@_-"/>
    <numFmt numFmtId="176" formatCode="0.000%"/>
    <numFmt numFmtId="177" formatCode="0.0"/>
  </numFmts>
  <fonts count="63">
    <font>
      <sz val="9"/>
      <color theme="1"/>
      <name val="Tahoma"/>
      <family val="2"/>
    </font>
    <font>
      <sz val="9"/>
      <color indexed="8"/>
      <name val="Tahoma"/>
      <family val="2"/>
    </font>
    <font>
      <sz val="10"/>
      <name val="Arial Cyr"/>
      <family val="0"/>
    </font>
    <font>
      <sz val="9"/>
      <color indexed="10"/>
      <name val="Tahoma"/>
      <family val="2"/>
    </font>
    <font>
      <b/>
      <sz val="10"/>
      <name val="Tahoma"/>
      <family val="2"/>
    </font>
    <font>
      <sz val="9"/>
      <name val="Tahoma"/>
      <family val="2"/>
    </font>
    <font>
      <b/>
      <sz val="9"/>
      <name val="Tahoma"/>
      <family val="2"/>
    </font>
    <font>
      <sz val="8"/>
      <name val="Verdana"/>
      <family val="2"/>
    </font>
    <font>
      <sz val="9"/>
      <color indexed="9"/>
      <name val="Tahoma"/>
      <family val="2"/>
    </font>
    <font>
      <sz val="10"/>
      <name val="Arial"/>
      <family val="2"/>
    </font>
    <font>
      <b/>
      <u val="single"/>
      <sz val="9"/>
      <color indexed="12"/>
      <name val="Tahoma"/>
      <family val="2"/>
    </font>
    <font>
      <sz val="11"/>
      <color indexed="8"/>
      <name val="Calibri"/>
      <family val="2"/>
    </font>
    <font>
      <sz val="9"/>
      <color indexed="62"/>
      <name val="Tahoma"/>
      <family val="2"/>
    </font>
    <font>
      <b/>
      <sz val="9"/>
      <color indexed="63"/>
      <name val="Tahoma"/>
      <family val="2"/>
    </font>
    <font>
      <b/>
      <sz val="9"/>
      <color indexed="52"/>
      <name val="Tahoma"/>
      <family val="2"/>
    </font>
    <font>
      <u val="single"/>
      <sz val="9"/>
      <color indexed="12"/>
      <name val="Tahoma"/>
      <family val="2"/>
    </font>
    <font>
      <b/>
      <sz val="15"/>
      <color indexed="56"/>
      <name val="Tahoma"/>
      <family val="2"/>
    </font>
    <font>
      <b/>
      <sz val="13"/>
      <color indexed="56"/>
      <name val="Tahoma"/>
      <family val="2"/>
    </font>
    <font>
      <b/>
      <sz val="11"/>
      <color indexed="56"/>
      <name val="Tahoma"/>
      <family val="2"/>
    </font>
    <font>
      <b/>
      <sz val="9"/>
      <color indexed="8"/>
      <name val="Tahoma"/>
      <family val="2"/>
    </font>
    <font>
      <b/>
      <sz val="9"/>
      <color indexed="9"/>
      <name val="Tahoma"/>
      <family val="2"/>
    </font>
    <font>
      <b/>
      <sz val="18"/>
      <color indexed="56"/>
      <name val="Cambria"/>
      <family val="2"/>
    </font>
    <font>
      <sz val="9"/>
      <color indexed="60"/>
      <name val="Tahoma"/>
      <family val="2"/>
    </font>
    <font>
      <u val="single"/>
      <sz val="9"/>
      <color indexed="20"/>
      <name val="Tahoma"/>
      <family val="2"/>
    </font>
    <font>
      <sz val="9"/>
      <color indexed="20"/>
      <name val="Tahoma"/>
      <family val="2"/>
    </font>
    <font>
      <i/>
      <sz val="9"/>
      <color indexed="23"/>
      <name val="Tahoma"/>
      <family val="2"/>
    </font>
    <font>
      <sz val="9"/>
      <color indexed="52"/>
      <name val="Tahoma"/>
      <family val="2"/>
    </font>
    <font>
      <sz val="9"/>
      <color indexed="17"/>
      <name val="Tahoma"/>
      <family val="2"/>
    </font>
    <font>
      <b/>
      <sz val="9"/>
      <color indexed="17"/>
      <name val="Tahoma"/>
      <family val="2"/>
    </font>
    <font>
      <sz val="11"/>
      <color indexed="8"/>
      <name val="Tahoma"/>
      <family val="2"/>
    </font>
    <font>
      <sz val="10"/>
      <color indexed="8"/>
      <name val="Verdana"/>
      <family val="2"/>
    </font>
    <font>
      <b/>
      <sz val="9"/>
      <color indexed="55"/>
      <name val="Tahoma"/>
      <family val="2"/>
    </font>
    <font>
      <sz val="8"/>
      <color indexed="9"/>
      <name val="Tahoma"/>
      <family val="2"/>
    </font>
    <font>
      <b/>
      <sz val="10"/>
      <color indexed="8"/>
      <name val="Tahoma"/>
      <family val="2"/>
    </font>
    <font>
      <sz val="8"/>
      <name val="Tahoma"/>
      <family val="2"/>
    </font>
    <font>
      <sz val="9"/>
      <color theme="0"/>
      <name val="Tahoma"/>
      <family val="2"/>
    </font>
    <font>
      <sz val="9"/>
      <color rgb="FF3F3F76"/>
      <name val="Tahoma"/>
      <family val="2"/>
    </font>
    <font>
      <b/>
      <sz val="9"/>
      <color rgb="FF3F3F3F"/>
      <name val="Tahoma"/>
      <family val="2"/>
    </font>
    <font>
      <b/>
      <sz val="9"/>
      <color rgb="FFFA7D00"/>
      <name val="Tahoma"/>
      <family val="2"/>
    </font>
    <font>
      <u val="single"/>
      <sz val="9"/>
      <color theme="10"/>
      <name val="Tahoma"/>
      <family val="2"/>
    </font>
    <font>
      <b/>
      <sz val="15"/>
      <color theme="3"/>
      <name val="Tahoma"/>
      <family val="2"/>
    </font>
    <font>
      <b/>
      <sz val="13"/>
      <color theme="3"/>
      <name val="Tahoma"/>
      <family val="2"/>
    </font>
    <font>
      <b/>
      <sz val="11"/>
      <color theme="3"/>
      <name val="Tahoma"/>
      <family val="2"/>
    </font>
    <font>
      <b/>
      <sz val="9"/>
      <color theme="1"/>
      <name val="Tahoma"/>
      <family val="2"/>
    </font>
    <font>
      <b/>
      <sz val="9"/>
      <color theme="0"/>
      <name val="Tahoma"/>
      <family val="2"/>
    </font>
    <font>
      <b/>
      <sz val="18"/>
      <color theme="3"/>
      <name val="Cambria"/>
      <family val="2"/>
    </font>
    <font>
      <sz val="9"/>
      <color rgb="FF9C6500"/>
      <name val="Tahoma"/>
      <family val="2"/>
    </font>
    <font>
      <sz val="11"/>
      <color theme="1"/>
      <name val="Calibri"/>
      <family val="2"/>
    </font>
    <font>
      <u val="single"/>
      <sz val="9"/>
      <color theme="11"/>
      <name val="Tahoma"/>
      <family val="2"/>
    </font>
    <font>
      <sz val="9"/>
      <color rgb="FF9C0006"/>
      <name val="Tahoma"/>
      <family val="2"/>
    </font>
    <font>
      <i/>
      <sz val="9"/>
      <color rgb="FF7F7F7F"/>
      <name val="Tahoma"/>
      <family val="2"/>
    </font>
    <font>
      <sz val="9"/>
      <color rgb="FFFA7D00"/>
      <name val="Tahoma"/>
      <family val="2"/>
    </font>
    <font>
      <sz val="9"/>
      <color rgb="FFFF0000"/>
      <name val="Tahoma"/>
      <family val="2"/>
    </font>
    <font>
      <sz val="9"/>
      <color rgb="FF006100"/>
      <name val="Tahoma"/>
      <family val="2"/>
    </font>
    <font>
      <sz val="9"/>
      <color rgb="FF00B050"/>
      <name val="Tahoma"/>
      <family val="2"/>
    </font>
    <font>
      <b/>
      <sz val="9"/>
      <color rgb="FF00B050"/>
      <name val="Tahoma"/>
      <family val="2"/>
    </font>
    <font>
      <sz val="11"/>
      <color theme="1"/>
      <name val="Tahoma"/>
      <family val="2"/>
    </font>
    <font>
      <sz val="10"/>
      <color rgb="FF000000"/>
      <name val="Verdana"/>
      <family val="2"/>
    </font>
    <font>
      <b/>
      <sz val="9"/>
      <color theme="0" tint="-0.3499799966812134"/>
      <name val="Tahoma"/>
      <family val="2"/>
    </font>
    <font>
      <sz val="9"/>
      <color rgb="FF000000"/>
      <name val="Tahoma"/>
      <family val="2"/>
    </font>
    <font>
      <b/>
      <u val="single"/>
      <sz val="9"/>
      <color theme="10"/>
      <name val="Tahoma"/>
      <family val="2"/>
    </font>
    <font>
      <sz val="8"/>
      <color theme="0"/>
      <name val="Tahoma"/>
      <family val="2"/>
    </font>
    <font>
      <b/>
      <sz val="10"/>
      <color theme="1"/>
      <name val="Tahoma"/>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rgb="FFFF0000"/>
        <bgColor indexed="64"/>
      </patternFill>
    </fill>
    <fill>
      <patternFill patternType="solid">
        <fgColor rgb="FF92D050"/>
        <bgColor indexed="64"/>
      </patternFill>
    </fill>
    <fill>
      <patternFill patternType="solid">
        <fgColor theme="0" tint="-0.1499900072813034"/>
        <bgColor indexed="64"/>
      </patternFill>
    </fill>
    <fill>
      <patternFill patternType="gray0625">
        <fgColor theme="0" tint="-0.24993999302387238"/>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medium"/>
      <bottom style="medium"/>
    </border>
    <border>
      <left style="medium"/>
      <right style="thin"/>
      <top style="medium"/>
      <bottom style="medium"/>
    </border>
    <border>
      <left style="thin"/>
      <right style="medium"/>
      <top style="medium"/>
      <bottom style="medium"/>
    </border>
    <border>
      <left>
        <color indexed="63"/>
      </left>
      <right style="hair">
        <color theme="1" tint="0.49998000264167786"/>
      </right>
      <top>
        <color indexed="63"/>
      </top>
      <bottom>
        <color indexed="63"/>
      </bottom>
    </border>
    <border>
      <left>
        <color indexed="63"/>
      </left>
      <right style="hair">
        <color theme="1" tint="0.49998000264167786"/>
      </right>
      <top>
        <color indexed="63"/>
      </top>
      <bottom style="thin">
        <color theme="1" tint="0.49998000264167786"/>
      </bottom>
    </border>
    <border>
      <left>
        <color indexed="63"/>
      </left>
      <right style="hair">
        <color theme="1" tint="0.49998000264167786"/>
      </right>
      <top style="thin">
        <color theme="1" tint="0.49998000264167786"/>
      </top>
      <bottom style="thin">
        <color theme="1" tint="0.49998000264167786"/>
      </bottom>
    </border>
    <border>
      <left>
        <color indexed="63"/>
      </left>
      <right style="hair">
        <color theme="1" tint="0.49998000264167786"/>
      </right>
      <top style="thin">
        <color theme="1" tint="0.49998000264167786"/>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thin">
        <color theme="0" tint="-0.24993999302387238"/>
      </left>
      <right>
        <color indexed="63"/>
      </right>
      <top style="thin">
        <color theme="0" tint="-0.24993999302387238"/>
      </top>
      <bottom>
        <color indexed="63"/>
      </bottom>
    </border>
    <border>
      <left>
        <color indexed="63"/>
      </left>
      <right>
        <color indexed="63"/>
      </right>
      <top style="thin">
        <color theme="0" tint="-0.24993999302387238"/>
      </top>
      <bottom>
        <color indexed="63"/>
      </bottom>
    </border>
    <border>
      <left style="thin">
        <color theme="0" tint="-0.24993999302387238"/>
      </left>
      <right>
        <color indexed="63"/>
      </right>
      <top>
        <color indexed="63"/>
      </top>
      <bottom>
        <color indexed="63"/>
      </bottom>
    </border>
    <border>
      <left>
        <color indexed="63"/>
      </left>
      <right style="thin">
        <color theme="0" tint="-0.24993999302387238"/>
      </right>
      <top>
        <color indexed="63"/>
      </top>
      <bottom>
        <color indexed="63"/>
      </bottom>
    </border>
    <border>
      <left style="thin">
        <color theme="0" tint="-0.24993999302387238"/>
      </left>
      <right>
        <color indexed="63"/>
      </right>
      <top>
        <color indexed="63"/>
      </top>
      <bottom style="thin">
        <color theme="0" tint="-0.24993999302387238"/>
      </bottom>
    </border>
    <border>
      <left>
        <color indexed="63"/>
      </left>
      <right>
        <color indexed="63"/>
      </right>
      <top>
        <color indexed="63"/>
      </top>
      <bottom style="thin">
        <color theme="0" tint="-0.24993999302387238"/>
      </bottom>
    </border>
    <border>
      <left>
        <color indexed="63"/>
      </left>
      <right style="thin">
        <color theme="0" tint="-0.24993999302387238"/>
      </right>
      <top>
        <color indexed="63"/>
      </top>
      <bottom style="thin">
        <color theme="0" tint="-0.24993999302387238"/>
      </bottom>
    </border>
    <border>
      <left>
        <color indexed="63"/>
      </left>
      <right style="thin">
        <color theme="0" tint="-0.24993999302387238"/>
      </right>
      <top style="thin">
        <color theme="0" tint="-0.24993999302387238"/>
      </top>
      <bottom>
        <color indexed="63"/>
      </bottom>
    </border>
    <border>
      <left style="medium"/>
      <right style="thin">
        <color theme="0" tint="-0.24993999302387238"/>
      </right>
      <top>
        <color indexed="63"/>
      </top>
      <bottom>
        <color indexed="63"/>
      </bottom>
    </border>
    <border>
      <left style="thin">
        <color theme="0" tint="-0.24993999302387238"/>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right/>
      <top style="thin"/>
      <bottom style="thin"/>
    </border>
    <border>
      <left>
        <color indexed="63"/>
      </left>
      <right>
        <color indexed="63"/>
      </right>
      <top style="thin"/>
      <botto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style="thin"/>
    </border>
    <border>
      <left style="thin"/>
      <right style="thin"/>
      <top/>
      <bottom style="thin"/>
    </border>
    <border>
      <left style="thin"/>
      <right>
        <color indexed="63"/>
      </right>
      <top>
        <color indexed="63"/>
      </top>
      <bottom style="thin"/>
    </border>
    <border>
      <left style="thin"/>
      <right>
        <color indexed="63"/>
      </right>
      <top style="medium"/>
      <bottom style="medium"/>
    </border>
    <border>
      <left style="medium"/>
      <right>
        <color indexed="63"/>
      </right>
      <top style="medium"/>
      <bottom style="thin"/>
    </border>
    <border>
      <left style="hair">
        <color theme="1" tint="0.49998000264167786"/>
      </left>
      <right>
        <color indexed="63"/>
      </right>
      <top>
        <color indexed="63"/>
      </top>
      <bottom>
        <color indexed="63"/>
      </bottom>
    </border>
    <border>
      <left style="hair">
        <color theme="1" tint="0.49998000264167786"/>
      </left>
      <right style="hair">
        <color theme="1" tint="0.49998000264167786"/>
      </right>
      <top style="thin">
        <color theme="1" tint="0.49998000264167786"/>
      </top>
      <bottom style="thin">
        <color theme="1" tint="0.49998000264167786"/>
      </bottom>
    </border>
    <border>
      <left style="hair">
        <color theme="1" tint="0.49998000264167786"/>
      </left>
      <right>
        <color indexed="63"/>
      </right>
      <top style="thin">
        <color theme="1" tint="0.49998000264167786"/>
      </top>
      <bottom style="thin">
        <color theme="1" tint="0.49998000264167786"/>
      </bottom>
    </border>
    <border>
      <left style="hair">
        <color theme="1" tint="0.49998000264167786"/>
      </left>
      <right style="hair">
        <color theme="1" tint="0.49998000264167786"/>
      </right>
      <top>
        <color indexed="63"/>
      </top>
      <bottom style="thin">
        <color theme="1" tint="0.49998000264167786"/>
      </bottom>
    </border>
    <border>
      <left style="hair">
        <color theme="1" tint="0.49998000264167786"/>
      </left>
      <right>
        <color indexed="63"/>
      </right>
      <top>
        <color indexed="63"/>
      </top>
      <bottom style="thin">
        <color theme="1" tint="0.49998000264167786"/>
      </bottom>
    </border>
    <border>
      <left style="hair">
        <color theme="1" tint="0.49998000264167786"/>
      </left>
      <right style="hair">
        <color theme="1" tint="0.49998000264167786"/>
      </right>
      <top style="thin">
        <color theme="1" tint="0.49998000264167786"/>
      </top>
      <bottom>
        <color indexed="63"/>
      </bottom>
    </border>
    <border>
      <left style="hair">
        <color theme="1" tint="0.49998000264167786"/>
      </left>
      <right>
        <color indexed="63"/>
      </right>
      <top style="thin">
        <color theme="1" tint="0.49998000264167786"/>
      </top>
      <bottom>
        <color indexed="63"/>
      </bottom>
    </border>
    <border>
      <left/>
      <right>
        <color indexed="63"/>
      </right>
      <top style="thin">
        <color theme="1" tint="0.49998000264167786"/>
      </top>
      <bottom style="thin">
        <color theme="1" tint="0.49998000264167786"/>
      </bottom>
    </border>
    <border>
      <left/>
      <right/>
      <top style="medium"/>
      <bottom style="thin"/>
    </border>
    <border>
      <left>
        <color indexed="63"/>
      </left>
      <right style="medium"/>
      <top style="medium"/>
      <bottom style="thin"/>
    </border>
    <border>
      <left style="medium"/>
      <right style="thin"/>
      <top>
        <color indexed="63"/>
      </top>
      <bottom>
        <color indexed="63"/>
      </bottom>
    </border>
    <border>
      <left>
        <color indexed="63"/>
      </left>
      <right style="medium"/>
      <top style="thin"/>
      <bottom style="thin"/>
    </border>
    <border>
      <left style="thin"/>
      <right/>
      <top style="thin"/>
      <bottom style="medium"/>
    </border>
    <border>
      <left/>
      <right style="medium"/>
      <top style="thin"/>
      <bottom style="medium"/>
    </border>
    <border>
      <left style="medium"/>
      <right style="thin"/>
      <top style="thin"/>
      <bottom>
        <color indexed="63"/>
      </bottom>
    </border>
    <border>
      <left/>
      <right/>
      <top>
        <color indexed="63"/>
      </top>
      <bottom style="thin"/>
    </border>
    <border>
      <left>
        <color indexed="63"/>
      </left>
      <right style="medium"/>
      <top>
        <color indexed="63"/>
      </top>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11" fillId="0" borderId="0">
      <alignment/>
      <protection/>
    </xf>
    <xf numFmtId="0" fontId="47" fillId="0" borderId="0">
      <alignment/>
      <protection/>
    </xf>
    <xf numFmtId="0" fontId="11"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49" fontId="5" fillId="0" borderId="0" applyBorder="0">
      <alignment vertical="top"/>
      <protection/>
    </xf>
    <xf numFmtId="0" fontId="2" fillId="0" borderId="0">
      <alignment/>
      <protection/>
    </xf>
    <xf numFmtId="0" fontId="7" fillId="0" borderId="0">
      <alignment/>
      <protection/>
    </xf>
    <xf numFmtId="0" fontId="2" fillId="0" borderId="0">
      <alignment/>
      <protection/>
    </xf>
    <xf numFmtId="0" fontId="4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9" fillId="0" borderId="0" applyFont="0" applyFill="0" applyBorder="0" applyAlignment="0" applyProtection="0"/>
    <xf numFmtId="0" fontId="53" fillId="32" borderId="0" applyNumberFormat="0" applyBorder="0" applyAlignment="0" applyProtection="0"/>
  </cellStyleXfs>
  <cellXfs count="276">
    <xf numFmtId="0" fontId="0" fillId="0" borderId="0" xfId="0" applyAlignment="1">
      <alignment/>
    </xf>
    <xf numFmtId="0" fontId="0" fillId="0" borderId="0" xfId="0" applyFont="1" applyAlignment="1">
      <alignment/>
    </xf>
    <xf numFmtId="0" fontId="54" fillId="0" borderId="0" xfId="59" applyFont="1" applyFill="1" applyAlignment="1" applyProtection="1">
      <alignment horizontal="left" vertical="center" wrapText="1"/>
      <protection/>
    </xf>
    <xf numFmtId="0" fontId="54" fillId="0" borderId="0" xfId="59" applyFont="1" applyAlignment="1" applyProtection="1">
      <alignment vertical="center" wrapText="1"/>
      <protection/>
    </xf>
    <xf numFmtId="0" fontId="54" fillId="0" borderId="0" xfId="59" applyFont="1" applyFill="1" applyAlignment="1" applyProtection="1">
      <alignment vertical="center" wrapText="1"/>
      <protection/>
    </xf>
    <xf numFmtId="0" fontId="55" fillId="0" borderId="0" xfId="61" applyFont="1" applyFill="1" applyBorder="1" applyAlignment="1" applyProtection="1">
      <alignment horizontal="right" vertical="center" wrapText="1"/>
      <protection/>
    </xf>
    <xf numFmtId="0" fontId="54" fillId="33" borderId="0" xfId="59" applyFont="1" applyFill="1" applyBorder="1" applyAlignment="1" applyProtection="1">
      <alignment vertical="center" wrapText="1"/>
      <protection/>
    </xf>
    <xf numFmtId="0" fontId="54" fillId="0" borderId="0" xfId="59" applyFont="1" applyBorder="1" applyAlignment="1" applyProtection="1">
      <alignment vertical="center" wrapText="1"/>
      <protection/>
    </xf>
    <xf numFmtId="0" fontId="54" fillId="33" borderId="0" xfId="61" applyFont="1" applyFill="1" applyBorder="1" applyAlignment="1" applyProtection="1">
      <alignment vertical="center" wrapText="1"/>
      <protection/>
    </xf>
    <xf numFmtId="0" fontId="55" fillId="33" borderId="0" xfId="61" applyFont="1" applyFill="1" applyBorder="1" applyAlignment="1" applyProtection="1">
      <alignment vertical="center" wrapText="1"/>
      <protection/>
    </xf>
    <xf numFmtId="0" fontId="3" fillId="0" borderId="0" xfId="59" applyFont="1" applyAlignment="1" applyProtection="1">
      <alignment vertical="center" wrapText="1"/>
      <protection/>
    </xf>
    <xf numFmtId="0" fontId="5" fillId="0" borderId="0" xfId="61" applyFont="1" applyFill="1" applyBorder="1" applyAlignment="1" applyProtection="1">
      <alignment vertical="center" wrapText="1"/>
      <protection/>
    </xf>
    <xf numFmtId="0" fontId="5" fillId="0" borderId="0" xfId="59" applyFont="1" applyAlignment="1" applyProtection="1">
      <alignment vertical="center" wrapText="1"/>
      <protection/>
    </xf>
    <xf numFmtId="0" fontId="3" fillId="34" borderId="0" xfId="59" applyFont="1" applyFill="1" applyAlignment="1" applyProtection="1">
      <alignment vertical="center" wrapText="1"/>
      <protection/>
    </xf>
    <xf numFmtId="0" fontId="6" fillId="34" borderId="0" xfId="61" applyFont="1" applyFill="1" applyBorder="1" applyAlignment="1" applyProtection="1">
      <alignment horizontal="center" vertical="center" wrapText="1"/>
      <protection/>
    </xf>
    <xf numFmtId="0" fontId="5" fillId="34" borderId="0" xfId="61" applyFont="1" applyFill="1" applyBorder="1" applyAlignment="1" applyProtection="1">
      <alignment vertical="center" wrapText="1"/>
      <protection/>
    </xf>
    <xf numFmtId="0" fontId="5" fillId="34" borderId="0" xfId="59" applyFont="1" applyFill="1" applyAlignment="1" applyProtection="1">
      <alignment vertical="center" wrapText="1"/>
      <protection/>
    </xf>
    <xf numFmtId="0" fontId="5" fillId="33" borderId="0" xfId="61" applyFont="1" applyFill="1" applyBorder="1" applyAlignment="1" applyProtection="1">
      <alignment horizontal="center" vertical="center" wrapText="1"/>
      <protection/>
    </xf>
    <xf numFmtId="0" fontId="6" fillId="33" borderId="0" xfId="61" applyFont="1" applyFill="1" applyBorder="1" applyAlignment="1" applyProtection="1">
      <alignment vertical="center" wrapText="1"/>
      <protection/>
    </xf>
    <xf numFmtId="49" fontId="6" fillId="33" borderId="0" xfId="62" applyNumberFormat="1" applyFont="1" applyFill="1" applyBorder="1" applyAlignment="1" applyProtection="1">
      <alignment horizontal="center" vertical="center" wrapText="1"/>
      <protection/>
    </xf>
    <xf numFmtId="14" fontId="5" fillId="33" borderId="0" xfId="62" applyNumberFormat="1" applyFont="1" applyFill="1" applyBorder="1" applyAlignment="1" applyProtection="1">
      <alignment horizontal="center" vertical="center" wrapText="1"/>
      <protection/>
    </xf>
    <xf numFmtId="0" fontId="5" fillId="0" borderId="0" xfId="59" applyFont="1" applyFill="1" applyBorder="1" applyAlignment="1" applyProtection="1">
      <alignment vertical="center" wrapText="1"/>
      <protection/>
    </xf>
    <xf numFmtId="49" fontId="3" fillId="0" borderId="0" xfId="54" applyNumberFormat="1" applyFont="1" applyAlignment="1" applyProtection="1">
      <alignment horizontal="center" vertical="center" wrapText="1"/>
      <protection/>
    </xf>
    <xf numFmtId="49" fontId="56" fillId="0" borderId="0" xfId="54" applyNumberFormat="1" applyFont="1" applyAlignment="1" applyProtection="1">
      <alignment vertical="top"/>
      <protection/>
    </xf>
    <xf numFmtId="0" fontId="5" fillId="0" borderId="0" xfId="61" applyFont="1" applyFill="1" applyBorder="1" applyAlignment="1" applyProtection="1">
      <alignment horizontal="center" vertical="center" wrapText="1"/>
      <protection/>
    </xf>
    <xf numFmtId="49" fontId="5" fillId="0" borderId="0" xfId="62" applyNumberFormat="1" applyFont="1" applyFill="1" applyBorder="1" applyAlignment="1" applyProtection="1">
      <alignment horizontal="center" vertical="center" wrapText="1"/>
      <protection/>
    </xf>
    <xf numFmtId="0" fontId="5" fillId="0" borderId="0" xfId="59" applyFont="1" applyFill="1" applyAlignment="1" applyProtection="1">
      <alignment horizontal="center" vertical="center" wrapText="1"/>
      <protection/>
    </xf>
    <xf numFmtId="0" fontId="5" fillId="0" borderId="0" xfId="59" applyFont="1" applyFill="1" applyAlignment="1" applyProtection="1">
      <alignment vertical="center" wrapText="1"/>
      <protection/>
    </xf>
    <xf numFmtId="0" fontId="5" fillId="0" borderId="0" xfId="59" applyFont="1" applyAlignment="1" applyProtection="1">
      <alignment horizontal="center" vertical="center" wrapText="1"/>
      <protection/>
    </xf>
    <xf numFmtId="49" fontId="5" fillId="0" borderId="0" xfId="60" applyNumberFormat="1" applyFont="1" applyProtection="1">
      <alignment vertical="top"/>
      <protection/>
    </xf>
    <xf numFmtId="0" fontId="5" fillId="0" borderId="0" xfId="59" applyFont="1" applyFill="1" applyAlignment="1" applyProtection="1">
      <alignment horizontal="left" vertical="center" wrapText="1"/>
      <protection/>
    </xf>
    <xf numFmtId="0" fontId="0" fillId="2" borderId="0" xfId="0" applyFill="1" applyAlignment="1">
      <alignment/>
    </xf>
    <xf numFmtId="0" fontId="54" fillId="2" borderId="0" xfId="59" applyNumberFormat="1" applyFont="1" applyFill="1" applyAlignment="1" applyProtection="1">
      <alignment vertical="center" wrapText="1"/>
      <protection/>
    </xf>
    <xf numFmtId="0" fontId="54" fillId="2" borderId="0" xfId="59" applyFont="1" applyFill="1" applyAlignment="1" applyProtection="1">
      <alignment horizontal="left" vertical="center" wrapText="1"/>
      <protection/>
    </xf>
    <xf numFmtId="0" fontId="54" fillId="2" borderId="0" xfId="59" applyFont="1" applyFill="1" applyAlignment="1" applyProtection="1">
      <alignment vertical="center" wrapText="1"/>
      <protection/>
    </xf>
    <xf numFmtId="0" fontId="54" fillId="2" borderId="0" xfId="59" applyFont="1" applyFill="1" applyBorder="1" applyAlignment="1" applyProtection="1">
      <alignment vertical="center" wrapText="1"/>
      <protection/>
    </xf>
    <xf numFmtId="49" fontId="54" fillId="2" borderId="0" xfId="62" applyNumberFormat="1" applyFont="1" applyFill="1" applyBorder="1" applyAlignment="1" applyProtection="1">
      <alignment horizontal="left" vertical="center" wrapText="1"/>
      <protection/>
    </xf>
    <xf numFmtId="0" fontId="54" fillId="2" borderId="0" xfId="59" applyFont="1" applyFill="1" applyAlignment="1" applyProtection="1">
      <alignment horizontal="center" vertical="center" wrapText="1"/>
      <protection/>
    </xf>
    <xf numFmtId="0" fontId="0" fillId="0" borderId="0" xfId="0" applyBorder="1" applyAlignment="1">
      <alignment/>
    </xf>
    <xf numFmtId="0" fontId="0" fillId="0" borderId="0" xfId="0" applyFont="1" applyAlignment="1">
      <alignment horizontal="left"/>
    </xf>
    <xf numFmtId="0" fontId="56" fillId="0" borderId="0" xfId="54" applyNumberFormat="1" applyFont="1" applyAlignment="1" applyProtection="1">
      <alignment vertical="top"/>
      <protection/>
    </xf>
    <xf numFmtId="14" fontId="5" fillId="0" borderId="0" xfId="61" applyNumberFormat="1" applyFont="1" applyFill="1" applyBorder="1" applyAlignment="1" applyProtection="1">
      <alignment vertical="center" wrapText="1"/>
      <protection/>
    </xf>
    <xf numFmtId="0" fontId="57" fillId="0" borderId="0" xfId="0" applyFont="1" applyAlignment="1">
      <alignment/>
    </xf>
    <xf numFmtId="0" fontId="0" fillId="0" borderId="0" xfId="0" applyAlignment="1">
      <alignment horizontal="right"/>
    </xf>
    <xf numFmtId="49" fontId="5" fillId="0" borderId="0" xfId="60" applyNumberFormat="1" applyFont="1" applyAlignment="1" applyProtection="1">
      <alignment vertical="top" wrapText="1"/>
      <protection/>
    </xf>
    <xf numFmtId="0" fontId="35" fillId="2" borderId="0" xfId="59" applyFont="1" applyFill="1" applyAlignment="1" applyProtection="1">
      <alignment vertical="center" wrapText="1"/>
      <protection/>
    </xf>
    <xf numFmtId="0" fontId="35" fillId="0" borderId="0" xfId="59" applyFont="1" applyAlignment="1" applyProtection="1">
      <alignment vertical="center" wrapText="1"/>
      <protection/>
    </xf>
    <xf numFmtId="0" fontId="35" fillId="34" borderId="0" xfId="59" applyFont="1" applyFill="1" applyAlignment="1" applyProtection="1">
      <alignment vertical="center" wrapText="1"/>
      <protection/>
    </xf>
    <xf numFmtId="0" fontId="35" fillId="35" borderId="0" xfId="0" applyFont="1" applyFill="1" applyAlignment="1">
      <alignment/>
    </xf>
    <xf numFmtId="0" fontId="35" fillId="0" borderId="0" xfId="0" applyFont="1" applyAlignment="1">
      <alignment/>
    </xf>
    <xf numFmtId="0" fontId="35" fillId="35" borderId="0" xfId="0" applyFont="1" applyFill="1" applyAlignment="1">
      <alignment horizontal="right"/>
    </xf>
    <xf numFmtId="0" fontId="52" fillId="0" borderId="0" xfId="0" applyFont="1" applyAlignment="1">
      <alignment/>
    </xf>
    <xf numFmtId="0" fontId="0" fillId="0" borderId="10" xfId="0" applyFont="1" applyBorder="1" applyAlignment="1">
      <alignment/>
    </xf>
    <xf numFmtId="0" fontId="58" fillId="0" borderId="0" xfId="0" applyFont="1" applyBorder="1" applyAlignment="1">
      <alignment horizontal="center" wrapText="1"/>
    </xf>
    <xf numFmtId="0" fontId="43" fillId="0" borderId="11" xfId="0" applyFont="1" applyBorder="1" applyAlignment="1">
      <alignment horizontal="center" wrapText="1"/>
    </xf>
    <xf numFmtId="0" fontId="0" fillId="0" borderId="0" xfId="0" applyFont="1" applyAlignment="1">
      <alignment horizontal="center" vertical="center"/>
    </xf>
    <xf numFmtId="0" fontId="0" fillId="0" borderId="0" xfId="0" applyFont="1" applyAlignment="1">
      <alignment/>
    </xf>
    <xf numFmtId="0" fontId="43" fillId="0" borderId="12" xfId="0" applyFont="1" applyBorder="1" applyAlignment="1">
      <alignment horizontal="center" vertical="center" wrapText="1"/>
    </xf>
    <xf numFmtId="0" fontId="43" fillId="0" borderId="13" xfId="0" applyFont="1" applyBorder="1" applyAlignment="1">
      <alignment horizontal="center" vertical="center" wrapText="1"/>
    </xf>
    <xf numFmtId="0" fontId="43"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vertical="top" wrapText="1"/>
    </xf>
    <xf numFmtId="0" fontId="59" fillId="0" borderId="0" xfId="0" applyFont="1" applyFill="1" applyBorder="1" applyAlignment="1">
      <alignment horizontal="center" wrapText="1"/>
    </xf>
    <xf numFmtId="164" fontId="43" fillId="0" borderId="0" xfId="0" applyNumberFormat="1" applyFont="1" applyFill="1" applyBorder="1" applyAlignment="1">
      <alignment/>
    </xf>
    <xf numFmtId="0" fontId="5" fillId="0" borderId="0" xfId="73" applyNumberFormat="1" applyFont="1" applyFill="1" applyBorder="1" applyAlignment="1" applyProtection="1">
      <alignment horizontal="left" vertical="center" wrapText="1"/>
      <protection locked="0"/>
    </xf>
    <xf numFmtId="0" fontId="5" fillId="0" borderId="0" xfId="73" applyNumberFormat="1" applyFont="1" applyFill="1" applyBorder="1" applyAlignment="1" applyProtection="1">
      <alignment horizontal="right" vertical="center" wrapText="1"/>
      <protection locked="0"/>
    </xf>
    <xf numFmtId="164" fontId="5" fillId="0" borderId="0" xfId="73" applyNumberFormat="1" applyFont="1" applyFill="1" applyBorder="1" applyAlignment="1" applyProtection="1">
      <alignment horizontal="right" vertical="center" wrapText="1"/>
      <protection locked="0"/>
    </xf>
    <xf numFmtId="0" fontId="60" fillId="0" borderId="0" xfId="42" applyFont="1" applyFill="1" applyBorder="1" applyAlignment="1" applyProtection="1">
      <alignment horizontal="left" vertical="center" wrapText="1"/>
      <protection/>
    </xf>
    <xf numFmtId="164" fontId="0" fillId="0" borderId="0" xfId="0" applyNumberFormat="1" applyFont="1" applyFill="1" applyBorder="1" applyAlignment="1">
      <alignment/>
    </xf>
    <xf numFmtId="0" fontId="52" fillId="0" borderId="0" xfId="0" applyFont="1" applyFill="1" applyBorder="1" applyAlignment="1">
      <alignment vertical="top" wrapText="1"/>
    </xf>
    <xf numFmtId="0" fontId="0" fillId="0" borderId="0" xfId="0" applyFont="1" applyFill="1" applyBorder="1" applyAlignment="1">
      <alignment horizontal="center" vertical="center" wrapText="1"/>
    </xf>
    <xf numFmtId="0" fontId="58" fillId="0" borderId="0" xfId="0" applyFont="1" applyBorder="1" applyAlignment="1">
      <alignment horizontal="center" vertical="center" wrapText="1"/>
    </xf>
    <xf numFmtId="0" fontId="0" fillId="0" borderId="10" xfId="0" applyFont="1" applyBorder="1" applyAlignment="1">
      <alignment horizontal="center" vertical="center"/>
    </xf>
    <xf numFmtId="0" fontId="3" fillId="0" borderId="0" xfId="59" applyFont="1" applyFill="1" applyBorder="1" applyAlignment="1" applyProtection="1">
      <alignment vertical="center" wrapText="1"/>
      <protection/>
    </xf>
    <xf numFmtId="0" fontId="35" fillId="0" borderId="0" xfId="59" applyFont="1" applyFill="1" applyBorder="1" applyAlignment="1" applyProtection="1">
      <alignment vertical="center" wrapText="1"/>
      <protection/>
    </xf>
    <xf numFmtId="0" fontId="8" fillId="33" borderId="0" xfId="62" applyNumberFormat="1" applyFont="1" applyFill="1" applyBorder="1" applyAlignment="1" applyProtection="1">
      <alignment horizontal="center" vertical="center" wrapText="1"/>
      <protection/>
    </xf>
    <xf numFmtId="0" fontId="5" fillId="33" borderId="0" xfId="59" applyFont="1" applyFill="1" applyBorder="1" applyAlignment="1" applyProtection="1">
      <alignment horizontal="center" vertical="center" wrapText="1"/>
      <protection/>
    </xf>
    <xf numFmtId="49" fontId="5" fillId="33" borderId="0" xfId="62" applyNumberFormat="1" applyFont="1" applyFill="1" applyBorder="1" applyAlignment="1" applyProtection="1">
      <alignment horizontal="center" vertical="center" wrapText="1"/>
      <protection/>
    </xf>
    <xf numFmtId="0" fontId="5" fillId="33" borderId="14" xfId="61" applyFont="1" applyFill="1" applyBorder="1" applyAlignment="1" applyProtection="1">
      <alignment vertical="center" wrapText="1"/>
      <protection/>
    </xf>
    <xf numFmtId="0" fontId="6" fillId="36" borderId="15" xfId="62" applyNumberFormat="1" applyFont="1" applyFill="1" applyBorder="1" applyAlignment="1" applyProtection="1">
      <alignment horizontal="center" vertical="center" wrapText="1"/>
      <protection/>
    </xf>
    <xf numFmtId="0" fontId="6" fillId="36" borderId="16" xfId="62" applyNumberFormat="1" applyFont="1" applyFill="1" applyBorder="1" applyAlignment="1" applyProtection="1">
      <alignment horizontal="center" vertical="center" wrapText="1"/>
      <protection/>
    </xf>
    <xf numFmtId="0" fontId="6" fillId="36" borderId="17" xfId="62" applyNumberFormat="1" applyFont="1" applyFill="1" applyBorder="1" applyAlignment="1" applyProtection="1">
      <alignment horizontal="center" vertical="center" wrapText="1"/>
      <protection/>
    </xf>
    <xf numFmtId="0" fontId="6" fillId="36" borderId="14" xfId="61" applyFont="1" applyFill="1" applyBorder="1" applyAlignment="1" applyProtection="1">
      <alignment horizontal="center" vertical="center" wrapText="1"/>
      <protection/>
    </xf>
    <xf numFmtId="0" fontId="6" fillId="36" borderId="17" xfId="61" applyFont="1" applyFill="1" applyBorder="1" applyAlignment="1" applyProtection="1">
      <alignment horizontal="center" vertical="center" wrapText="1"/>
      <protection/>
    </xf>
    <xf numFmtId="0" fontId="5" fillId="36" borderId="16" xfId="61" applyFont="1" applyFill="1" applyBorder="1" applyAlignment="1" applyProtection="1">
      <alignment horizontal="right" vertical="center" wrapText="1" indent="1"/>
      <protection/>
    </xf>
    <xf numFmtId="0" fontId="5" fillId="36" borderId="17" xfId="61" applyFont="1" applyFill="1" applyBorder="1" applyAlignment="1" applyProtection="1">
      <alignment horizontal="right" vertical="center" wrapText="1" indent="1"/>
      <protection/>
    </xf>
    <xf numFmtId="49" fontId="5" fillId="36" borderId="16" xfId="62" applyNumberFormat="1" applyFont="1" applyFill="1" applyBorder="1" applyAlignment="1" applyProtection="1">
      <alignment horizontal="right" vertical="center" wrapText="1" indent="1"/>
      <protection/>
    </xf>
    <xf numFmtId="49" fontId="5" fillId="36" borderId="17" xfId="62" applyNumberFormat="1" applyFont="1" applyFill="1" applyBorder="1" applyAlignment="1" applyProtection="1">
      <alignment horizontal="right" vertical="center" wrapText="1" indent="1"/>
      <protection/>
    </xf>
    <xf numFmtId="0" fontId="43" fillId="0" borderId="0" xfId="0" applyFont="1" applyAlignment="1">
      <alignment/>
    </xf>
    <xf numFmtId="0" fontId="0" fillId="0" borderId="0" xfId="0" applyFill="1" applyAlignment="1">
      <alignment/>
    </xf>
    <xf numFmtId="0" fontId="0" fillId="0" borderId="0" xfId="0" applyFill="1" applyBorder="1" applyAlignment="1">
      <alignment/>
    </xf>
    <xf numFmtId="0" fontId="5" fillId="0" borderId="0" xfId="58" applyNumberFormat="1" applyFont="1" applyFill="1" applyBorder="1" applyAlignment="1" applyProtection="1">
      <alignment horizontal="left" vertical="center" wrapText="1"/>
      <protection locked="0"/>
    </xf>
    <xf numFmtId="0" fontId="0" fillId="0" borderId="0" xfId="58" applyNumberFormat="1" applyFont="1" applyFill="1" applyBorder="1" applyAlignment="1" applyProtection="1">
      <alignment horizontal="left" vertical="center" wrapText="1"/>
      <protection locked="0"/>
    </xf>
    <xf numFmtId="0" fontId="0" fillId="0" borderId="0" xfId="0" applyFont="1" applyFill="1" applyBorder="1" applyAlignment="1">
      <alignment/>
    </xf>
    <xf numFmtId="0" fontId="43" fillId="0" borderId="18" xfId="0" applyFont="1" applyBorder="1" applyAlignment="1">
      <alignment/>
    </xf>
    <xf numFmtId="0" fontId="43" fillId="0" borderId="19" xfId="0" applyFont="1" applyBorder="1" applyAlignment="1">
      <alignment/>
    </xf>
    <xf numFmtId="0" fontId="0" fillId="37" borderId="20" xfId="0" applyFill="1" applyBorder="1" applyAlignment="1">
      <alignment horizontal="left"/>
    </xf>
    <xf numFmtId="0" fontId="0" fillId="0" borderId="20" xfId="0" applyBorder="1" applyAlignment="1">
      <alignment horizontal="left"/>
    </xf>
    <xf numFmtId="0" fontId="0" fillId="0" borderId="20" xfId="0" applyFont="1" applyBorder="1" applyAlignment="1">
      <alignment horizontal="left"/>
    </xf>
    <xf numFmtId="0" fontId="43" fillId="0" borderId="21" xfId="0" applyFont="1" applyBorder="1" applyAlignment="1">
      <alignment/>
    </xf>
    <xf numFmtId="0" fontId="0" fillId="0" borderId="22" xfId="0" applyFont="1" applyBorder="1" applyAlignment="1">
      <alignment horizontal="left"/>
    </xf>
    <xf numFmtId="0" fontId="0" fillId="11" borderId="19" xfId="0" applyFont="1" applyFill="1" applyBorder="1" applyAlignment="1">
      <alignment/>
    </xf>
    <xf numFmtId="0" fontId="0" fillId="11" borderId="21" xfId="0" applyFont="1" applyFill="1" applyBorder="1" applyAlignment="1">
      <alignment/>
    </xf>
    <xf numFmtId="0" fontId="0" fillId="0" borderId="20" xfId="0" applyFont="1" applyBorder="1" applyAlignment="1">
      <alignment/>
    </xf>
    <xf numFmtId="0" fontId="0" fillId="37" borderId="19" xfId="0" applyFill="1" applyBorder="1" applyAlignment="1">
      <alignment/>
    </xf>
    <xf numFmtId="0" fontId="0" fillId="0" borderId="20" xfId="0" applyBorder="1" applyAlignment="1">
      <alignment/>
    </xf>
    <xf numFmtId="0" fontId="0" fillId="0" borderId="22" xfId="0" applyFont="1" applyBorder="1" applyAlignment="1">
      <alignment/>
    </xf>
    <xf numFmtId="0" fontId="0" fillId="0" borderId="23" xfId="0" applyFont="1" applyBorder="1" applyAlignment="1">
      <alignment/>
    </xf>
    <xf numFmtId="0" fontId="0" fillId="0" borderId="24" xfId="0" applyFont="1" applyBorder="1" applyAlignment="1">
      <alignment/>
    </xf>
    <xf numFmtId="0" fontId="0" fillId="0" borderId="25" xfId="0" applyBorder="1" applyAlignment="1">
      <alignment/>
    </xf>
    <xf numFmtId="0" fontId="43" fillId="0" borderId="24" xfId="0" applyFont="1" applyBorder="1" applyAlignment="1">
      <alignment/>
    </xf>
    <xf numFmtId="0" fontId="43" fillId="0" borderId="26" xfId="0" applyFont="1" applyBorder="1" applyAlignment="1">
      <alignment/>
    </xf>
    <xf numFmtId="0" fontId="43" fillId="0" borderId="25" xfId="0" applyFont="1" applyBorder="1" applyAlignment="1">
      <alignment/>
    </xf>
    <xf numFmtId="0" fontId="43" fillId="0" borderId="0" xfId="0" applyFont="1" applyBorder="1" applyAlignment="1">
      <alignment wrapText="1"/>
    </xf>
    <xf numFmtId="0" fontId="43" fillId="0" borderId="27" xfId="0" applyFont="1" applyBorder="1" applyAlignment="1">
      <alignment wrapText="1"/>
    </xf>
    <xf numFmtId="0" fontId="43" fillId="0" borderId="28" xfId="0" applyFont="1" applyBorder="1" applyAlignment="1">
      <alignment wrapText="1"/>
    </xf>
    <xf numFmtId="0" fontId="0" fillId="37" borderId="21" xfId="0" applyFill="1" applyBorder="1" applyAlignment="1">
      <alignment/>
    </xf>
    <xf numFmtId="0" fontId="0" fillId="37" borderId="18" xfId="0" applyFont="1" applyFill="1" applyBorder="1" applyAlignment="1">
      <alignment/>
    </xf>
    <xf numFmtId="0" fontId="0" fillId="0" borderId="22" xfId="0" applyBorder="1" applyAlignment="1">
      <alignment/>
    </xf>
    <xf numFmtId="0" fontId="0" fillId="11" borderId="19" xfId="0" applyFont="1" applyFill="1" applyBorder="1" applyAlignment="1">
      <alignment horizontal="right"/>
    </xf>
    <xf numFmtId="0" fontId="0" fillId="11" borderId="29" xfId="0" applyFill="1" applyBorder="1" applyAlignment="1">
      <alignment horizontal="right"/>
    </xf>
    <xf numFmtId="0" fontId="0" fillId="11" borderId="30" xfId="0" applyFill="1" applyBorder="1" applyAlignment="1">
      <alignment horizontal="right"/>
    </xf>
    <xf numFmtId="0" fontId="0" fillId="11" borderId="29" xfId="0" applyFont="1" applyFill="1" applyBorder="1" applyAlignment="1">
      <alignment horizontal="right"/>
    </xf>
    <xf numFmtId="0" fontId="0" fillId="11" borderId="30" xfId="0" applyFont="1" applyFill="1" applyBorder="1" applyAlignment="1">
      <alignment horizontal="right"/>
    </xf>
    <xf numFmtId="0" fontId="0" fillId="38" borderId="24" xfId="0" applyFill="1" applyBorder="1" applyAlignment="1">
      <alignment horizontal="center"/>
    </xf>
    <xf numFmtId="0" fontId="0" fillId="38" borderId="31" xfId="0" applyFill="1" applyBorder="1" applyAlignment="1">
      <alignment horizontal="center"/>
    </xf>
    <xf numFmtId="0" fontId="0" fillId="39" borderId="0" xfId="0" applyFill="1" applyBorder="1" applyAlignment="1">
      <alignment/>
    </xf>
    <xf numFmtId="0" fontId="0" fillId="39" borderId="0" xfId="0" applyFill="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61" fillId="39" borderId="0" xfId="0" applyFont="1" applyFill="1" applyBorder="1" applyAlignment="1">
      <alignment/>
    </xf>
    <xf numFmtId="0" fontId="0" fillId="0" borderId="0" xfId="0" applyFill="1" applyAlignment="1" applyProtection="1">
      <alignment/>
      <protection/>
    </xf>
    <xf numFmtId="0" fontId="0" fillId="0" borderId="39" xfId="0" applyBorder="1" applyAlignment="1">
      <alignment horizontal="right"/>
    </xf>
    <xf numFmtId="0" fontId="10" fillId="0" borderId="0" xfId="42" applyFont="1" applyFill="1" applyBorder="1" applyAlignment="1" applyProtection="1">
      <alignment/>
      <protection/>
    </xf>
    <xf numFmtId="0" fontId="43" fillId="0" borderId="35" xfId="0" applyFont="1" applyBorder="1" applyAlignment="1">
      <alignment horizontal="right"/>
    </xf>
    <xf numFmtId="0" fontId="62" fillId="0" borderId="0" xfId="0" applyFont="1" applyFill="1" applyBorder="1" applyAlignment="1">
      <alignment vertical="center" wrapText="1"/>
    </xf>
    <xf numFmtId="0" fontId="0" fillId="0" borderId="0" xfId="0" applyFill="1"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0" xfId="0" applyAlignment="1">
      <alignment vertical="center"/>
    </xf>
    <xf numFmtId="0" fontId="0" fillId="0" borderId="0" xfId="0" applyFill="1" applyAlignment="1" applyProtection="1">
      <alignment vertical="center"/>
      <protection/>
    </xf>
    <xf numFmtId="0" fontId="5" fillId="0" borderId="0" xfId="42" applyFont="1" applyFill="1" applyBorder="1" applyAlignment="1" applyProtection="1">
      <alignment wrapText="1"/>
      <protection/>
    </xf>
    <xf numFmtId="0" fontId="5" fillId="0" borderId="0" xfId="42" applyFont="1" applyFill="1" applyBorder="1" applyAlignment="1" applyProtection="1">
      <alignment horizontal="right" vertical="top"/>
      <protection/>
    </xf>
    <xf numFmtId="0" fontId="35" fillId="39" borderId="0" xfId="0" applyFont="1" applyFill="1" applyBorder="1" applyAlignment="1">
      <alignment/>
    </xf>
    <xf numFmtId="0" fontId="35" fillId="39" borderId="0" xfId="0" applyFont="1" applyFill="1" applyBorder="1" applyAlignment="1">
      <alignment vertical="center"/>
    </xf>
    <xf numFmtId="0" fontId="35" fillId="39" borderId="0" xfId="0" applyFont="1" applyFill="1" applyAlignment="1">
      <alignment/>
    </xf>
    <xf numFmtId="0" fontId="0" fillId="0" borderId="27" xfId="0" applyFill="1" applyBorder="1" applyAlignment="1" applyProtection="1">
      <alignment horizontal="center" vertical="top" wrapText="1"/>
      <protection locked="0"/>
    </xf>
    <xf numFmtId="4" fontId="0" fillId="0" borderId="27" xfId="0" applyNumberFormat="1" applyFill="1" applyBorder="1" applyAlignment="1" applyProtection="1">
      <alignment horizontal="right"/>
      <protection locked="0"/>
    </xf>
    <xf numFmtId="0" fontId="0" fillId="0" borderId="40" xfId="0" applyBorder="1" applyAlignment="1">
      <alignment/>
    </xf>
    <xf numFmtId="0" fontId="0" fillId="0" borderId="41" xfId="0" applyBorder="1" applyAlignment="1">
      <alignment/>
    </xf>
    <xf numFmtId="0" fontId="10" fillId="40" borderId="42" xfId="42" applyFont="1" applyFill="1" applyBorder="1" applyAlignment="1" applyProtection="1">
      <alignment horizontal="center" vertical="top" wrapText="1"/>
      <protection locked="0"/>
    </xf>
    <xf numFmtId="0" fontId="60" fillId="40" borderId="43" xfId="42" applyFont="1" applyFill="1" applyBorder="1" applyAlignment="1" applyProtection="1">
      <alignment horizontal="center" vertical="top" wrapText="1"/>
      <protection locked="0"/>
    </xf>
    <xf numFmtId="0" fontId="60" fillId="40" borderId="44" xfId="42" applyFont="1" applyFill="1" applyBorder="1" applyAlignment="1" applyProtection="1">
      <alignment horizontal="center" vertical="top" wrapText="1"/>
      <protection locked="0"/>
    </xf>
    <xf numFmtId="0" fontId="60" fillId="40" borderId="45" xfId="42" applyFont="1" applyFill="1" applyBorder="1" applyAlignment="1" applyProtection="1">
      <alignment horizontal="center" vertical="top" wrapText="1"/>
      <protection locked="0"/>
    </xf>
    <xf numFmtId="0" fontId="43" fillId="0" borderId="46" xfId="0" applyFont="1" applyFill="1" applyBorder="1" applyAlignment="1" applyProtection="1">
      <alignment horizontal="center" vertical="center" wrapText="1"/>
      <protection/>
    </xf>
    <xf numFmtId="0" fontId="43" fillId="0" borderId="47" xfId="0" applyFont="1" applyFill="1" applyBorder="1" applyAlignment="1" applyProtection="1">
      <alignment horizontal="center" vertical="center" wrapText="1"/>
      <protection/>
    </xf>
    <xf numFmtId="0" fontId="43" fillId="0" borderId="48" xfId="0" applyFont="1" applyFill="1" applyBorder="1" applyAlignment="1" applyProtection="1">
      <alignment horizontal="center" vertical="center" wrapText="1"/>
      <protection/>
    </xf>
    <xf numFmtId="0" fontId="43" fillId="0" borderId="49" xfId="0" applyNumberFormat="1" applyFont="1" applyFill="1" applyBorder="1" applyAlignment="1" applyProtection="1">
      <alignment horizontal="center" vertical="center" wrapText="1"/>
      <protection/>
    </xf>
    <xf numFmtId="0" fontId="0" fillId="0" borderId="26" xfId="0" applyFill="1" applyBorder="1" applyAlignment="1" applyProtection="1">
      <alignment horizontal="center" vertical="center" wrapText="1"/>
      <protection/>
    </xf>
    <xf numFmtId="0" fontId="0" fillId="0" borderId="26" xfId="0" applyFill="1" applyBorder="1" applyAlignment="1" applyProtection="1">
      <alignment vertical="top" wrapText="1"/>
      <protection/>
    </xf>
    <xf numFmtId="0" fontId="0" fillId="0" borderId="26" xfId="0" applyNumberFormat="1" applyFill="1" applyBorder="1" applyAlignment="1" applyProtection="1">
      <alignment horizontal="left" vertical="top" wrapText="1"/>
      <protection/>
    </xf>
    <xf numFmtId="0" fontId="0" fillId="0" borderId="50" xfId="0" applyFill="1" applyBorder="1" applyAlignment="1" applyProtection="1">
      <alignment horizontal="center" vertical="center" wrapText="1"/>
      <protection/>
    </xf>
    <xf numFmtId="3" fontId="0" fillId="41" borderId="51" xfId="0" applyNumberFormat="1" applyFill="1" applyBorder="1" applyAlignment="1" applyProtection="1">
      <alignment horizontal="right" vertical="center" wrapText="1" indent="1"/>
      <protection locked="0"/>
    </xf>
    <xf numFmtId="4" fontId="0" fillId="41" borderId="52" xfId="0" applyNumberFormat="1" applyFill="1" applyBorder="1" applyAlignment="1" applyProtection="1">
      <alignment horizontal="right" vertical="center" wrapText="1"/>
      <protection locked="0"/>
    </xf>
    <xf numFmtId="0" fontId="43" fillId="0" borderId="12" xfId="0" applyFont="1" applyFill="1" applyBorder="1" applyAlignment="1" applyProtection="1">
      <alignment horizontal="center" vertical="center" wrapText="1"/>
      <protection/>
    </xf>
    <xf numFmtId="0" fontId="43" fillId="0" borderId="11" xfId="0" applyFont="1" applyFill="1" applyBorder="1" applyAlignment="1" applyProtection="1">
      <alignment horizontal="center" vertical="center" wrapText="1"/>
      <protection/>
    </xf>
    <xf numFmtId="0" fontId="43" fillId="0" borderId="13" xfId="0" applyNumberFormat="1" applyFont="1" applyFill="1" applyBorder="1" applyAlignment="1" applyProtection="1">
      <alignment horizontal="center" vertical="center" wrapText="1"/>
      <protection/>
    </xf>
    <xf numFmtId="0" fontId="43" fillId="0" borderId="53" xfId="0" applyFont="1" applyFill="1" applyBorder="1" applyAlignment="1" applyProtection="1">
      <alignment horizontal="center" vertical="center" wrapText="1"/>
      <protection/>
    </xf>
    <xf numFmtId="0" fontId="47" fillId="0" borderId="0" xfId="0" applyFont="1" applyAlignment="1">
      <alignment/>
    </xf>
    <xf numFmtId="0" fontId="43" fillId="0" borderId="54" xfId="57" applyFont="1" applyFill="1" applyBorder="1" applyAlignment="1" applyProtection="1">
      <alignment horizontal="center" vertical="center" wrapText="1"/>
      <protection/>
    </xf>
    <xf numFmtId="0" fontId="0" fillId="0" borderId="51" xfId="57" applyNumberFormat="1" applyFont="1" applyFill="1" applyBorder="1" applyAlignment="1" applyProtection="1">
      <alignment horizontal="center" vertical="center" wrapText="1"/>
      <protection locked="0"/>
    </xf>
    <xf numFmtId="14" fontId="0" fillId="0" borderId="51" xfId="57" applyNumberFormat="1" applyFont="1" applyFill="1" applyBorder="1" applyAlignment="1" applyProtection="1">
      <alignment horizontal="center" vertical="center" wrapText="1"/>
      <protection locked="0"/>
    </xf>
    <xf numFmtId="14" fontId="0" fillId="42" borderId="47" xfId="0" applyNumberFormat="1" applyFill="1" applyBorder="1" applyAlignment="1" applyProtection="1">
      <alignment horizontal="center" vertical="center"/>
      <protection locked="0"/>
    </xf>
    <xf numFmtId="0" fontId="39" fillId="0" borderId="10" xfId="42" applyBorder="1" applyAlignment="1" applyProtection="1" quotePrefix="1">
      <alignment horizontal="center" vertical="center" wrapText="1"/>
      <protection/>
    </xf>
    <xf numFmtId="0" fontId="0" fillId="0" borderId="10" xfId="0" applyFont="1" applyBorder="1" applyAlignment="1">
      <alignment wrapText="1"/>
    </xf>
    <xf numFmtId="0" fontId="0" fillId="0" borderId="10" xfId="0" applyFont="1" applyBorder="1" applyAlignment="1">
      <alignment horizontal="center" vertical="center" wrapText="1"/>
    </xf>
    <xf numFmtId="0" fontId="0" fillId="0" borderId="28" xfId="57" applyFill="1" applyBorder="1" applyAlignment="1" applyProtection="1">
      <alignment horizontal="center" vertical="center" wrapText="1"/>
      <protection/>
    </xf>
    <xf numFmtId="0" fontId="0" fillId="0" borderId="27" xfId="57" applyFill="1" applyBorder="1" applyAlignment="1" applyProtection="1">
      <alignment horizontal="center" vertical="center" wrapText="1"/>
      <protection/>
    </xf>
    <xf numFmtId="0" fontId="0" fillId="0" borderId="27" xfId="57" applyNumberFormat="1" applyFill="1" applyBorder="1" applyAlignment="1" applyProtection="1">
      <alignment horizontal="center" vertical="center" wrapText="1"/>
      <protection/>
    </xf>
    <xf numFmtId="14" fontId="0" fillId="0" borderId="27" xfId="0" applyNumberFormat="1" applyFill="1" applyBorder="1" applyAlignment="1" applyProtection="1">
      <alignment horizontal="right"/>
      <protection/>
    </xf>
    <xf numFmtId="0" fontId="0" fillId="0" borderId="27" xfId="0" applyNumberFormat="1" applyFill="1" applyBorder="1" applyAlignment="1" applyProtection="1">
      <alignment horizontal="left" vertical="center"/>
      <protection/>
    </xf>
    <xf numFmtId="0" fontId="0" fillId="0" borderId="28" xfId="57" applyNumberFormat="1" applyFill="1" applyBorder="1" applyAlignment="1" applyProtection="1">
      <alignment horizontal="center" vertical="center" wrapText="1"/>
      <protection/>
    </xf>
    <xf numFmtId="14" fontId="0" fillId="0" borderId="28" xfId="0" applyNumberFormat="1" applyFill="1" applyBorder="1" applyAlignment="1" applyProtection="1">
      <alignment horizontal="right"/>
      <protection/>
    </xf>
    <xf numFmtId="0" fontId="0" fillId="0" borderId="28" xfId="0" applyNumberFormat="1" applyFill="1" applyBorder="1" applyAlignment="1" applyProtection="1">
      <alignment horizontal="left" vertical="center"/>
      <protection/>
    </xf>
    <xf numFmtId="0" fontId="10" fillId="40" borderId="24" xfId="42" applyFont="1" applyFill="1" applyBorder="1" applyAlignment="1" applyProtection="1">
      <alignment horizontal="center" vertical="top" wrapText="1"/>
      <protection locked="0"/>
    </xf>
    <xf numFmtId="0" fontId="60" fillId="40" borderId="26" xfId="42" applyFont="1" applyFill="1" applyBorder="1" applyAlignment="1" applyProtection="1">
      <alignment horizontal="left" vertical="top" wrapText="1"/>
      <protection locked="0"/>
    </xf>
    <xf numFmtId="0" fontId="10" fillId="40" borderId="26" xfId="42" applyFont="1" applyFill="1" applyBorder="1" applyAlignment="1" applyProtection="1">
      <alignment horizontal="center" vertical="top" wrapText="1"/>
      <protection locked="0"/>
    </xf>
    <xf numFmtId="0" fontId="10" fillId="40" borderId="25" xfId="42" applyFont="1" applyFill="1" applyBorder="1" applyAlignment="1" applyProtection="1">
      <alignment horizontal="center" vertical="top" wrapText="1"/>
      <protection locked="0"/>
    </xf>
    <xf numFmtId="0" fontId="0" fillId="42" borderId="47" xfId="0" applyNumberFormat="1" applyFill="1" applyBorder="1" applyAlignment="1" applyProtection="1">
      <alignment horizontal="left" vertical="center" wrapText="1" indent="1"/>
      <protection locked="0"/>
    </xf>
    <xf numFmtId="0" fontId="0" fillId="41" borderId="51" xfId="0" applyNumberFormat="1" applyFill="1" applyBorder="1" applyAlignment="1" applyProtection="1">
      <alignment horizontal="left" vertical="center" wrapText="1"/>
      <protection locked="0"/>
    </xf>
    <xf numFmtId="0" fontId="0" fillId="41" borderId="52" xfId="0" applyNumberFormat="1" applyFill="1" applyBorder="1" applyAlignment="1" applyProtection="1">
      <alignment horizontal="center" vertical="center" wrapText="1"/>
      <protection locked="0"/>
    </xf>
    <xf numFmtId="0" fontId="0" fillId="0" borderId="18" xfId="0" applyFont="1" applyBorder="1" applyAlignment="1">
      <alignment/>
    </xf>
    <xf numFmtId="0" fontId="0" fillId="0" borderId="27" xfId="0" applyFont="1" applyBorder="1" applyAlignment="1">
      <alignment horizontal="center" vertical="center"/>
    </xf>
    <xf numFmtId="0" fontId="0" fillId="0" borderId="27" xfId="0" applyFont="1" applyBorder="1" applyAlignment="1">
      <alignment/>
    </xf>
    <xf numFmtId="0" fontId="0" fillId="0" borderId="19" xfId="0" applyFont="1" applyBorder="1" applyAlignment="1">
      <alignment/>
    </xf>
    <xf numFmtId="0" fontId="0" fillId="0" borderId="21" xfId="0" applyFont="1" applyBorder="1" applyAlignment="1">
      <alignment/>
    </xf>
    <xf numFmtId="0" fontId="0" fillId="0" borderId="28" xfId="0" applyFont="1" applyBorder="1" applyAlignment="1">
      <alignment horizontal="center" vertical="center"/>
    </xf>
    <xf numFmtId="0" fontId="0" fillId="0" borderId="28" xfId="0" applyFont="1" applyBorder="1" applyAlignment="1">
      <alignment/>
    </xf>
    <xf numFmtId="0" fontId="0" fillId="43" borderId="47" xfId="57" applyNumberFormat="1" applyFill="1" applyBorder="1" applyAlignment="1" applyProtection="1">
      <alignment horizontal="center" vertical="center" wrapText="1"/>
      <protection/>
    </xf>
    <xf numFmtId="0" fontId="0" fillId="0" borderId="0" xfId="0" applyFont="1" applyFill="1" applyBorder="1" applyAlignment="1">
      <alignment horizontal="center" vertical="center" wrapText="1"/>
    </xf>
    <xf numFmtId="0" fontId="43" fillId="0" borderId="0" xfId="0" applyFont="1" applyFill="1" applyBorder="1" applyAlignment="1">
      <alignment horizontal="left" vertical="center" wrapText="1"/>
    </xf>
    <xf numFmtId="0" fontId="0" fillId="0" borderId="0" xfId="58" applyNumberFormat="1" applyFont="1" applyFill="1" applyBorder="1" applyAlignment="1" applyProtection="1">
      <alignment horizontal="left" vertical="center" wrapText="1"/>
      <protection locked="0"/>
    </xf>
    <xf numFmtId="0" fontId="5" fillId="0" borderId="0" xfId="58" applyNumberFormat="1" applyFont="1" applyFill="1" applyBorder="1" applyAlignment="1" applyProtection="1">
      <alignment horizontal="left" vertical="center" wrapText="1"/>
      <protection locked="0"/>
    </xf>
    <xf numFmtId="0" fontId="43" fillId="0" borderId="0" xfId="0" applyFont="1" applyAlignment="1">
      <alignment horizontal="right"/>
    </xf>
    <xf numFmtId="0" fontId="6" fillId="33" borderId="0" xfId="63" applyFont="1" applyFill="1" applyBorder="1" applyAlignment="1" applyProtection="1">
      <alignment horizontal="right" vertical="top" wrapText="1"/>
      <protection/>
    </xf>
    <xf numFmtId="0" fontId="43" fillId="0" borderId="0" xfId="0" applyFont="1" applyFill="1" applyBorder="1" applyAlignment="1">
      <alignment horizontal="center" wrapText="1"/>
    </xf>
    <xf numFmtId="0" fontId="0" fillId="0" borderId="0" xfId="0" applyBorder="1" applyAlignment="1">
      <alignment horizontal="center"/>
    </xf>
    <xf numFmtId="0" fontId="62" fillId="0" borderId="0" xfId="0" applyFont="1" applyFill="1" applyBorder="1" applyAlignment="1">
      <alignment horizontal="center" vertical="center" wrapText="1"/>
    </xf>
    <xf numFmtId="0" fontId="6" fillId="34" borderId="0" xfId="61" applyFont="1" applyFill="1" applyBorder="1" applyAlignment="1" applyProtection="1">
      <alignment horizontal="center" vertical="center" wrapText="1"/>
      <protection/>
    </xf>
    <xf numFmtId="0" fontId="5" fillId="33" borderId="55" xfId="61" applyFont="1" applyFill="1" applyBorder="1" applyAlignment="1" applyProtection="1">
      <alignment horizontal="center" vertical="center" wrapText="1"/>
      <protection/>
    </xf>
    <xf numFmtId="0" fontId="5" fillId="33" borderId="0" xfId="61" applyFont="1" applyFill="1" applyBorder="1" applyAlignment="1" applyProtection="1">
      <alignment horizontal="center" vertical="center" wrapText="1"/>
      <protection/>
    </xf>
    <xf numFmtId="14" fontId="5" fillId="33" borderId="0" xfId="62" applyNumberFormat="1" applyFont="1" applyFill="1" applyBorder="1" applyAlignment="1" applyProtection="1">
      <alignment horizontal="center" vertical="center" wrapText="1"/>
      <protection/>
    </xf>
    <xf numFmtId="0" fontId="4" fillId="0" borderId="0" xfId="61" applyFont="1" applyFill="1" applyBorder="1" applyAlignment="1" applyProtection="1">
      <alignment horizontal="center" vertical="center" wrapText="1"/>
      <protection/>
    </xf>
    <xf numFmtId="0" fontId="5" fillId="41" borderId="56" xfId="62" applyNumberFormat="1" applyFont="1" applyFill="1" applyBorder="1" applyAlignment="1" applyProtection="1">
      <alignment horizontal="center" vertical="center" wrapText="1"/>
      <protection locked="0"/>
    </xf>
    <xf numFmtId="0" fontId="5" fillId="41" borderId="57" xfId="62" applyNumberFormat="1" applyFont="1" applyFill="1" applyBorder="1" applyAlignment="1" applyProtection="1">
      <alignment horizontal="center" vertical="center" wrapText="1"/>
      <protection locked="0"/>
    </xf>
    <xf numFmtId="0" fontId="5" fillId="43" borderId="58" xfId="62" applyNumberFormat="1" applyFont="1" applyFill="1" applyBorder="1" applyAlignment="1" applyProtection="1">
      <alignment horizontal="center" vertical="center" wrapText="1"/>
      <protection/>
    </xf>
    <xf numFmtId="0" fontId="5" fillId="43" borderId="59" xfId="62" applyNumberFormat="1" applyFont="1" applyFill="1" applyBorder="1" applyAlignment="1" applyProtection="1">
      <alignment horizontal="center" vertical="center" wrapText="1"/>
      <protection/>
    </xf>
    <xf numFmtId="49" fontId="5" fillId="43" borderId="56" xfId="62" applyNumberFormat="1" applyFont="1" applyFill="1" applyBorder="1" applyAlignment="1" applyProtection="1">
      <alignment horizontal="center" vertical="center" wrapText="1"/>
      <protection/>
    </xf>
    <xf numFmtId="49" fontId="5" fillId="43" borderId="57" xfId="62" applyNumberFormat="1" applyFont="1" applyFill="1" applyBorder="1" applyAlignment="1" applyProtection="1">
      <alignment horizontal="center" vertical="center" wrapText="1"/>
      <protection/>
    </xf>
    <xf numFmtId="49" fontId="5" fillId="43" borderId="60" xfId="62" applyNumberFormat="1" applyFont="1" applyFill="1" applyBorder="1" applyAlignment="1" applyProtection="1">
      <alignment horizontal="center" vertical="center" wrapText="1"/>
      <protection/>
    </xf>
    <xf numFmtId="49" fontId="5" fillId="43" borderId="61" xfId="62" applyNumberFormat="1" applyFont="1" applyFill="1" applyBorder="1" applyAlignment="1" applyProtection="1">
      <alignment horizontal="center" vertical="center" wrapText="1"/>
      <protection/>
    </xf>
    <xf numFmtId="0" fontId="6" fillId="0" borderId="15" xfId="61" applyFont="1" applyFill="1" applyBorder="1" applyAlignment="1" applyProtection="1">
      <alignment horizontal="center" vertical="center" wrapText="1"/>
      <protection/>
    </xf>
    <xf numFmtId="0" fontId="6" fillId="0" borderId="58" xfId="61" applyFont="1" applyFill="1" applyBorder="1" applyAlignment="1" applyProtection="1">
      <alignment horizontal="center" vertical="center" wrapText="1"/>
      <protection/>
    </xf>
    <xf numFmtId="0" fontId="6" fillId="0" borderId="59" xfId="61" applyFont="1" applyFill="1" applyBorder="1" applyAlignment="1" applyProtection="1">
      <alignment horizontal="center" vertical="center" wrapText="1"/>
      <protection/>
    </xf>
    <xf numFmtId="49" fontId="5" fillId="42" borderId="60" xfId="61" applyNumberFormat="1" applyFont="1" applyFill="1" applyBorder="1" applyAlignment="1" applyProtection="1">
      <alignment horizontal="center" vertical="center" wrapText="1"/>
      <protection locked="0"/>
    </xf>
    <xf numFmtId="49" fontId="5" fillId="42" borderId="61" xfId="61" applyNumberFormat="1" applyFont="1" applyFill="1" applyBorder="1" applyAlignment="1" applyProtection="1">
      <alignment horizontal="center" vertical="center" wrapText="1"/>
      <protection locked="0"/>
    </xf>
    <xf numFmtId="0" fontId="5" fillId="41" borderId="60" xfId="62" applyNumberFormat="1" applyFont="1" applyFill="1" applyBorder="1" applyAlignment="1" applyProtection="1">
      <alignment horizontal="center" vertical="center" wrapText="1"/>
      <protection locked="0"/>
    </xf>
    <xf numFmtId="0" fontId="5" fillId="41" borderId="61" xfId="62" applyNumberFormat="1" applyFont="1" applyFill="1" applyBorder="1" applyAlignment="1" applyProtection="1">
      <alignment horizontal="center" vertical="center" wrapText="1"/>
      <protection locked="0"/>
    </xf>
    <xf numFmtId="165" fontId="5" fillId="42" borderId="56" xfId="62" applyNumberFormat="1" applyFont="1" applyFill="1" applyBorder="1" applyAlignment="1" applyProtection="1">
      <alignment horizontal="center" vertical="center" wrapText="1"/>
      <protection locked="0"/>
    </xf>
    <xf numFmtId="165" fontId="5" fillId="42" borderId="57" xfId="62" applyNumberFormat="1" applyFont="1" applyFill="1" applyBorder="1" applyAlignment="1" applyProtection="1">
      <alignment horizontal="center" vertical="center" wrapText="1"/>
      <protection locked="0"/>
    </xf>
    <xf numFmtId="0" fontId="39" fillId="42" borderId="60" xfId="42" applyNumberFormat="1" applyFill="1" applyBorder="1" applyAlignment="1" applyProtection="1">
      <alignment horizontal="center" vertical="center" wrapText="1"/>
      <protection locked="0"/>
    </xf>
    <xf numFmtId="0" fontId="5" fillId="42" borderId="61" xfId="62" applyNumberFormat="1" applyFont="1" applyFill="1" applyBorder="1" applyAlignment="1" applyProtection="1">
      <alignment horizontal="center" vertical="center" wrapText="1"/>
      <protection locked="0"/>
    </xf>
    <xf numFmtId="0" fontId="6" fillId="33" borderId="15" xfId="61" applyFont="1" applyFill="1" applyBorder="1" applyAlignment="1" applyProtection="1">
      <alignment horizontal="center" vertical="center" wrapText="1"/>
      <protection/>
    </xf>
    <xf numFmtId="0" fontId="6" fillId="33" borderId="58" xfId="61" applyFont="1" applyFill="1" applyBorder="1" applyAlignment="1" applyProtection="1">
      <alignment horizontal="center" vertical="center" wrapText="1"/>
      <protection/>
    </xf>
    <xf numFmtId="0" fontId="6" fillId="33" borderId="59" xfId="61" applyFont="1" applyFill="1" applyBorder="1" applyAlignment="1" applyProtection="1">
      <alignment horizontal="center" vertical="center" wrapText="1"/>
      <protection/>
    </xf>
    <xf numFmtId="0" fontId="5" fillId="41" borderId="57" xfId="61" applyNumberFormat="1" applyFont="1" applyFill="1" applyBorder="1" applyAlignment="1" applyProtection="1">
      <alignment horizontal="center" vertical="center" wrapText="1"/>
      <protection locked="0"/>
    </xf>
    <xf numFmtId="0" fontId="5" fillId="41" borderId="62" xfId="61" applyNumberFormat="1" applyFont="1" applyFill="1" applyBorder="1" applyAlignment="1" applyProtection="1">
      <alignment horizontal="center" vertical="center" wrapText="1"/>
      <protection locked="0"/>
    </xf>
    <xf numFmtId="0" fontId="5" fillId="41" borderId="60" xfId="61" applyNumberFormat="1" applyFont="1" applyFill="1" applyBorder="1" applyAlignment="1" applyProtection="1">
      <alignment horizontal="center" vertical="center" wrapText="1"/>
      <protection locked="0"/>
    </xf>
    <xf numFmtId="0" fontId="5" fillId="41" borderId="61" xfId="61" applyNumberFormat="1" applyFont="1" applyFill="1" applyBorder="1" applyAlignment="1" applyProtection="1">
      <alignment horizontal="center" vertical="center" wrapText="1"/>
      <protection locked="0"/>
    </xf>
    <xf numFmtId="0" fontId="5" fillId="42" borderId="56" xfId="62" applyNumberFormat="1" applyFont="1" applyFill="1" applyBorder="1" applyAlignment="1" applyProtection="1">
      <alignment horizontal="center" vertical="center" wrapText="1"/>
      <protection locked="0"/>
    </xf>
    <xf numFmtId="0" fontId="5" fillId="42" borderId="57" xfId="62" applyNumberFormat="1" applyFont="1" applyFill="1" applyBorder="1" applyAlignment="1" applyProtection="1">
      <alignment horizontal="center" vertical="center" wrapText="1"/>
      <protection locked="0"/>
    </xf>
    <xf numFmtId="0" fontId="62" fillId="36" borderId="18" xfId="0" applyFont="1" applyFill="1" applyBorder="1" applyAlignment="1">
      <alignment horizontal="center" vertical="top" wrapText="1"/>
    </xf>
    <xf numFmtId="0" fontId="62" fillId="36" borderId="27" xfId="0" applyFont="1" applyFill="1" applyBorder="1" applyAlignment="1">
      <alignment horizontal="center" vertical="top" wrapText="1"/>
    </xf>
    <xf numFmtId="0" fontId="62" fillId="36" borderId="23" xfId="0" applyFont="1" applyFill="1" applyBorder="1" applyAlignment="1">
      <alignment horizontal="center" vertical="top" wrapText="1"/>
    </xf>
    <xf numFmtId="0" fontId="62" fillId="36" borderId="19" xfId="0" applyFont="1" applyFill="1" applyBorder="1" applyAlignment="1">
      <alignment horizontal="center" vertical="center"/>
    </xf>
    <xf numFmtId="0" fontId="62" fillId="36" borderId="0" xfId="0" applyFont="1" applyFill="1" applyBorder="1" applyAlignment="1">
      <alignment horizontal="center" vertical="center"/>
    </xf>
    <xf numFmtId="0" fontId="62" fillId="36" borderId="20" xfId="0" applyFont="1" applyFill="1" applyBorder="1" applyAlignment="1">
      <alignment horizontal="center" vertical="center"/>
    </xf>
    <xf numFmtId="0" fontId="43" fillId="36" borderId="21" xfId="0" applyFont="1" applyFill="1" applyBorder="1" applyAlignment="1">
      <alignment horizontal="center" wrapText="1"/>
    </xf>
    <xf numFmtId="0" fontId="43" fillId="36" borderId="28" xfId="0" applyFont="1" applyFill="1" applyBorder="1" applyAlignment="1">
      <alignment horizontal="center" wrapText="1"/>
    </xf>
    <xf numFmtId="0" fontId="43" fillId="36" borderId="22" xfId="0" applyFont="1" applyFill="1" applyBorder="1" applyAlignment="1">
      <alignment horizontal="center" wrapText="1"/>
    </xf>
    <xf numFmtId="0" fontId="5" fillId="0" borderId="0" xfId="42" applyFont="1" applyFill="1" applyBorder="1" applyAlignment="1" applyProtection="1">
      <alignment horizontal="left" vertical="top" wrapText="1"/>
      <protection/>
    </xf>
    <xf numFmtId="0" fontId="43" fillId="0" borderId="63" xfId="57" applyNumberFormat="1" applyFont="1" applyFill="1" applyBorder="1" applyAlignment="1" applyProtection="1">
      <alignment vertical="center" wrapText="1"/>
      <protection locked="0"/>
    </xf>
    <xf numFmtId="0" fontId="43" fillId="0" borderId="64" xfId="57" applyNumberFormat="1" applyFont="1" applyFill="1" applyBorder="1" applyAlignment="1" applyProtection="1">
      <alignment vertical="center" wrapText="1"/>
      <protection locked="0"/>
    </xf>
    <xf numFmtId="0" fontId="0" fillId="0" borderId="65" xfId="57" applyFill="1" applyBorder="1" applyAlignment="1" applyProtection="1">
      <alignment horizontal="center" vertical="center" wrapText="1"/>
      <protection/>
    </xf>
    <xf numFmtId="0" fontId="0" fillId="0" borderId="46" xfId="57" applyFill="1" applyBorder="1" applyAlignment="1" applyProtection="1">
      <alignment horizontal="center" vertical="center" wrapText="1"/>
      <protection/>
    </xf>
    <xf numFmtId="14" fontId="0" fillId="0" borderId="44" xfId="57" applyNumberFormat="1" applyFont="1" applyFill="1" applyBorder="1" applyAlignment="1" applyProtection="1">
      <alignment horizontal="center" vertical="center" wrapText="1"/>
      <protection locked="0"/>
    </xf>
    <xf numFmtId="14" fontId="0" fillId="0" borderId="66" xfId="57" applyNumberFormat="1" applyFont="1" applyFill="1" applyBorder="1" applyAlignment="1" applyProtection="1">
      <alignment horizontal="center" vertical="center" wrapText="1"/>
      <protection locked="0"/>
    </xf>
    <xf numFmtId="0" fontId="0" fillId="36" borderId="21" xfId="0" applyFill="1" applyBorder="1" applyAlignment="1">
      <alignment horizontal="center" wrapText="1"/>
    </xf>
    <xf numFmtId="0" fontId="0" fillId="36" borderId="28" xfId="0" applyFill="1" applyBorder="1" applyAlignment="1">
      <alignment horizontal="center" wrapText="1"/>
    </xf>
    <xf numFmtId="0" fontId="0" fillId="36" borderId="22" xfId="0" applyFill="1" applyBorder="1" applyAlignment="1">
      <alignment horizontal="center" wrapText="1"/>
    </xf>
    <xf numFmtId="0" fontId="39" fillId="43" borderId="67" xfId="42" applyNumberFormat="1" applyFill="1" applyBorder="1" applyAlignment="1" applyProtection="1">
      <alignment horizontal="left" vertical="center"/>
      <protection/>
    </xf>
    <xf numFmtId="0" fontId="0" fillId="43" borderId="68" xfId="0" applyNumberFormat="1" applyFill="1" applyBorder="1" applyAlignment="1" applyProtection="1">
      <alignment horizontal="left" vertical="center"/>
      <protection/>
    </xf>
    <xf numFmtId="0" fontId="0" fillId="0" borderId="69" xfId="57" applyFill="1" applyBorder="1" applyAlignment="1" applyProtection="1">
      <alignment horizontal="center" vertical="center" wrapText="1"/>
      <protection/>
    </xf>
    <xf numFmtId="0" fontId="0" fillId="42" borderId="24" xfId="0" applyNumberFormat="1" applyFill="1" applyBorder="1" applyAlignment="1" applyProtection="1">
      <alignment horizontal="left" vertical="center" wrapText="1"/>
      <protection locked="0"/>
    </xf>
    <xf numFmtId="0" fontId="0" fillId="42" borderId="26" xfId="0" applyNumberFormat="1" applyFill="1" applyBorder="1" applyAlignment="1" applyProtection="1">
      <alignment horizontal="left" vertical="center" wrapText="1"/>
      <protection locked="0"/>
    </xf>
    <xf numFmtId="0" fontId="0" fillId="42" borderId="25" xfId="0" applyNumberFormat="1" applyFill="1" applyBorder="1" applyAlignment="1" applyProtection="1">
      <alignment horizontal="left" vertical="center" wrapText="1"/>
      <protection locked="0"/>
    </xf>
    <xf numFmtId="14" fontId="0" fillId="0" borderId="70" xfId="57" applyNumberFormat="1" applyFont="1" applyFill="1" applyBorder="1" applyAlignment="1" applyProtection="1">
      <alignment horizontal="center" vertical="center" wrapText="1"/>
      <protection locked="0"/>
    </xf>
    <xf numFmtId="14" fontId="0" fillId="0" borderId="71" xfId="57" applyNumberFormat="1" applyFont="1" applyFill="1" applyBorder="1" applyAlignment="1" applyProtection="1">
      <alignment horizontal="center" vertical="center" wrapText="1"/>
      <protection locked="0"/>
    </xf>
    <xf numFmtId="0" fontId="0" fillId="42" borderId="67" xfId="0" applyNumberFormat="1" applyFill="1" applyBorder="1" applyAlignment="1" applyProtection="1">
      <alignment horizontal="center" vertical="center"/>
      <protection locked="0"/>
    </xf>
    <xf numFmtId="0" fontId="0" fillId="42" borderId="68" xfId="0" applyNumberFormat="1" applyFill="1" applyBorder="1" applyAlignment="1" applyProtection="1">
      <alignment horizontal="center" vertical="center"/>
      <protection locked="0"/>
    </xf>
    <xf numFmtId="0" fontId="62" fillId="0" borderId="0" xfId="0" applyFont="1" applyFill="1" applyBorder="1" applyAlignment="1">
      <alignment horizontal="center" wrapText="1"/>
    </xf>
  </cellXfs>
  <cellStyles count="6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2 2" xfId="53"/>
    <cellStyle name="Обычный 2" xfId="54"/>
    <cellStyle name="Обычный 2 2" xfId="55"/>
    <cellStyle name="Обычный 3" xfId="56"/>
    <cellStyle name="Обычный 4" xfId="57"/>
    <cellStyle name="Обычный_KV.ITOG.4.78(v1.0)" xfId="58"/>
    <cellStyle name="Обычный_PRIL1.ELECTR" xfId="59"/>
    <cellStyle name="Обычный_WARM.TOPL.Q1.2010" xfId="60"/>
    <cellStyle name="Обычный_ЖКУ_проект3" xfId="61"/>
    <cellStyle name="Обычный_форма 1 водопровод для орг" xfId="62"/>
    <cellStyle name="Обычный_Формы 2-РЭК и  3-РЭК " xfId="63"/>
    <cellStyle name="Followed Hyperlink" xfId="64"/>
    <cellStyle name="Плохой" xfId="65"/>
    <cellStyle name="Пояснение" xfId="66"/>
    <cellStyle name="Примечание" xfId="67"/>
    <cellStyle name="Percent" xfId="68"/>
    <cellStyle name="Связанная ячейка" xfId="69"/>
    <cellStyle name="Текст предупреждения" xfId="70"/>
    <cellStyle name="Comma" xfId="71"/>
    <cellStyle name="Comma [0]" xfId="72"/>
    <cellStyle name="Финансовый 3 8" xfId="73"/>
    <cellStyle name="Хороший"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10</xdr:row>
      <xdr:rowOff>133350</xdr:rowOff>
    </xdr:from>
    <xdr:to>
      <xdr:col>7</xdr:col>
      <xdr:colOff>0</xdr:colOff>
      <xdr:row>32</xdr:row>
      <xdr:rowOff>19050</xdr:rowOff>
    </xdr:to>
    <xdr:sp>
      <xdr:nvSpPr>
        <xdr:cNvPr id="1" name="Скругленный прямоугольник 1"/>
        <xdr:cNvSpPr>
          <a:spLocks/>
        </xdr:cNvSpPr>
      </xdr:nvSpPr>
      <xdr:spPr>
        <a:xfrm>
          <a:off x="1219200" y="1552575"/>
          <a:ext cx="6515100" cy="87630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581025</xdr:colOff>
      <xdr:row>6</xdr:row>
      <xdr:rowOff>142875</xdr:rowOff>
    </xdr:from>
    <xdr:to>
      <xdr:col>7</xdr:col>
      <xdr:colOff>19050</xdr:colOff>
      <xdr:row>9</xdr:row>
      <xdr:rowOff>9525</xdr:rowOff>
    </xdr:to>
    <xdr:sp>
      <xdr:nvSpPr>
        <xdr:cNvPr id="2" name="Скругленный прямоугольник 2"/>
        <xdr:cNvSpPr>
          <a:spLocks/>
        </xdr:cNvSpPr>
      </xdr:nvSpPr>
      <xdr:spPr>
        <a:xfrm>
          <a:off x="1190625" y="571500"/>
          <a:ext cx="6562725" cy="714375"/>
        </a:xfrm>
        <a:prstGeom prst="roundRect">
          <a:avLst/>
        </a:prstGeom>
        <a:solidFill>
          <a:srgbClr val="BFBFBF">
            <a:alpha val="20000"/>
          </a:srgbClr>
        </a:solidFill>
        <a:ln w="19050"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1028700</xdr:colOff>
      <xdr:row>5</xdr:row>
      <xdr:rowOff>152400</xdr:rowOff>
    </xdr:from>
    <xdr:to>
      <xdr:col>8</xdr:col>
      <xdr:colOff>19050</xdr:colOff>
      <xdr:row>6</xdr:row>
      <xdr:rowOff>571500</xdr:rowOff>
    </xdr:to>
    <xdr:sp>
      <xdr:nvSpPr>
        <xdr:cNvPr id="1" name="Скругленный прямоугольник 5"/>
        <xdr:cNvSpPr>
          <a:spLocks/>
        </xdr:cNvSpPr>
      </xdr:nvSpPr>
      <xdr:spPr>
        <a:xfrm>
          <a:off x="1028700" y="514350"/>
          <a:ext cx="6848475" cy="600075"/>
        </a:xfrm>
        <a:prstGeom prst="roundRect">
          <a:avLst/>
        </a:prstGeom>
        <a:solidFill>
          <a:srgbClr val="BFBFBF">
            <a:alpha val="20000"/>
          </a:srgbClr>
        </a:solidFill>
        <a:ln w="19050"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0</xdr:colOff>
      <xdr:row>9</xdr:row>
      <xdr:rowOff>114300</xdr:rowOff>
    </xdr:from>
    <xdr:to>
      <xdr:col>8</xdr:col>
      <xdr:colOff>19050</xdr:colOff>
      <xdr:row>39</xdr:row>
      <xdr:rowOff>114300</xdr:rowOff>
    </xdr:to>
    <xdr:sp>
      <xdr:nvSpPr>
        <xdr:cNvPr id="2" name="Скругленный прямоугольник 6"/>
        <xdr:cNvSpPr>
          <a:spLocks/>
        </xdr:cNvSpPr>
      </xdr:nvSpPr>
      <xdr:spPr>
        <a:xfrm>
          <a:off x="1047750" y="1552575"/>
          <a:ext cx="6829425" cy="8905875"/>
        </a:xfrm>
        <a:prstGeom prst="roundRect">
          <a:avLst/>
        </a:prstGeom>
        <a:noFill/>
        <a:ln w="1587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466725</xdr:colOff>
      <xdr:row>11</xdr:row>
      <xdr:rowOff>9525</xdr:rowOff>
    </xdr:from>
    <xdr:to>
      <xdr:col>7</xdr:col>
      <xdr:colOff>9525</xdr:colOff>
      <xdr:row>11</xdr:row>
      <xdr:rowOff>495300</xdr:rowOff>
    </xdr:to>
    <xdr:sp>
      <xdr:nvSpPr>
        <xdr:cNvPr id="3" name="Скругленный прямоугольник 7"/>
        <xdr:cNvSpPr>
          <a:spLocks/>
        </xdr:cNvSpPr>
      </xdr:nvSpPr>
      <xdr:spPr>
        <a:xfrm>
          <a:off x="1514475" y="1781175"/>
          <a:ext cx="5876925" cy="48577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13</xdr:row>
      <xdr:rowOff>9525</xdr:rowOff>
    </xdr:from>
    <xdr:to>
      <xdr:col>7</xdr:col>
      <xdr:colOff>0</xdr:colOff>
      <xdr:row>16</xdr:row>
      <xdr:rowOff>0</xdr:rowOff>
    </xdr:to>
    <xdr:sp>
      <xdr:nvSpPr>
        <xdr:cNvPr id="4" name="Скругленный прямоугольник 8"/>
        <xdr:cNvSpPr>
          <a:spLocks/>
        </xdr:cNvSpPr>
      </xdr:nvSpPr>
      <xdr:spPr>
        <a:xfrm>
          <a:off x="1524000" y="2476500"/>
          <a:ext cx="5857875" cy="104775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19</xdr:row>
      <xdr:rowOff>0</xdr:rowOff>
    </xdr:from>
    <xdr:to>
      <xdr:col>7</xdr:col>
      <xdr:colOff>9525</xdr:colOff>
      <xdr:row>22</xdr:row>
      <xdr:rowOff>0</xdr:rowOff>
    </xdr:to>
    <xdr:sp>
      <xdr:nvSpPr>
        <xdr:cNvPr id="5" name="Скругленный прямоугольник 9"/>
        <xdr:cNvSpPr>
          <a:spLocks/>
        </xdr:cNvSpPr>
      </xdr:nvSpPr>
      <xdr:spPr>
        <a:xfrm>
          <a:off x="1524000" y="4257675"/>
          <a:ext cx="5867400" cy="99060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466725</xdr:colOff>
      <xdr:row>17</xdr:row>
      <xdr:rowOff>0</xdr:rowOff>
    </xdr:from>
    <xdr:to>
      <xdr:col>7</xdr:col>
      <xdr:colOff>19050</xdr:colOff>
      <xdr:row>18</xdr:row>
      <xdr:rowOff>0</xdr:rowOff>
    </xdr:to>
    <xdr:sp>
      <xdr:nvSpPr>
        <xdr:cNvPr id="6" name="Скругленный прямоугольник 10"/>
        <xdr:cNvSpPr>
          <a:spLocks/>
        </xdr:cNvSpPr>
      </xdr:nvSpPr>
      <xdr:spPr>
        <a:xfrm>
          <a:off x="1514475" y="3714750"/>
          <a:ext cx="5886450" cy="35242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457200</xdr:colOff>
      <xdr:row>26</xdr:row>
      <xdr:rowOff>9525</xdr:rowOff>
    </xdr:from>
    <xdr:to>
      <xdr:col>7</xdr:col>
      <xdr:colOff>0</xdr:colOff>
      <xdr:row>29</xdr:row>
      <xdr:rowOff>0</xdr:rowOff>
    </xdr:to>
    <xdr:sp>
      <xdr:nvSpPr>
        <xdr:cNvPr id="7" name="Скругленный прямоугольник 11"/>
        <xdr:cNvSpPr>
          <a:spLocks/>
        </xdr:cNvSpPr>
      </xdr:nvSpPr>
      <xdr:spPr>
        <a:xfrm>
          <a:off x="1504950" y="6353175"/>
          <a:ext cx="5876925" cy="92392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447675</xdr:colOff>
      <xdr:row>30</xdr:row>
      <xdr:rowOff>19050</xdr:rowOff>
    </xdr:from>
    <xdr:to>
      <xdr:col>7</xdr:col>
      <xdr:colOff>0</xdr:colOff>
      <xdr:row>33</xdr:row>
      <xdr:rowOff>0</xdr:rowOff>
    </xdr:to>
    <xdr:sp>
      <xdr:nvSpPr>
        <xdr:cNvPr id="8" name="Скругленный прямоугольник 12"/>
        <xdr:cNvSpPr>
          <a:spLocks/>
        </xdr:cNvSpPr>
      </xdr:nvSpPr>
      <xdr:spPr>
        <a:xfrm>
          <a:off x="1495425" y="7486650"/>
          <a:ext cx="5886450" cy="97155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466725</xdr:colOff>
      <xdr:row>33</xdr:row>
      <xdr:rowOff>190500</xdr:rowOff>
    </xdr:from>
    <xdr:to>
      <xdr:col>7</xdr:col>
      <xdr:colOff>9525</xdr:colOff>
      <xdr:row>38</xdr:row>
      <xdr:rowOff>342900</xdr:rowOff>
    </xdr:to>
    <xdr:sp>
      <xdr:nvSpPr>
        <xdr:cNvPr id="9" name="Скругленный прямоугольник 13"/>
        <xdr:cNvSpPr>
          <a:spLocks/>
        </xdr:cNvSpPr>
      </xdr:nvSpPr>
      <xdr:spPr>
        <a:xfrm>
          <a:off x="1514475" y="8648700"/>
          <a:ext cx="5876925" cy="168592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23</xdr:row>
      <xdr:rowOff>0</xdr:rowOff>
    </xdr:from>
    <xdr:to>
      <xdr:col>7</xdr:col>
      <xdr:colOff>9525</xdr:colOff>
      <xdr:row>25</xdr:row>
      <xdr:rowOff>9525</xdr:rowOff>
    </xdr:to>
    <xdr:sp>
      <xdr:nvSpPr>
        <xdr:cNvPr id="10" name="Скругленный прямоугольник 15"/>
        <xdr:cNvSpPr>
          <a:spLocks/>
        </xdr:cNvSpPr>
      </xdr:nvSpPr>
      <xdr:spPr>
        <a:xfrm>
          <a:off x="1524000" y="5438775"/>
          <a:ext cx="5867400" cy="73342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4</xdr:row>
      <xdr:rowOff>133350</xdr:rowOff>
    </xdr:from>
    <xdr:to>
      <xdr:col>7</xdr:col>
      <xdr:colOff>609600</xdr:colOff>
      <xdr:row>7</xdr:row>
      <xdr:rowOff>19050</xdr:rowOff>
    </xdr:to>
    <xdr:sp>
      <xdr:nvSpPr>
        <xdr:cNvPr id="1" name="Скругленный прямоугольник 1"/>
        <xdr:cNvSpPr>
          <a:spLocks/>
        </xdr:cNvSpPr>
      </xdr:nvSpPr>
      <xdr:spPr>
        <a:xfrm>
          <a:off x="600075" y="276225"/>
          <a:ext cx="7724775" cy="419100"/>
        </a:xfrm>
        <a:prstGeom prst="roundRect">
          <a:avLst/>
        </a:prstGeom>
        <a:solidFill>
          <a:srgbClr val="BFBFBF">
            <a:alpha val="20000"/>
          </a:srgbClr>
        </a:solidFill>
        <a:ln w="19050"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gov.spb.ru/gov/otrasl/energ_kom/"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_01">
    <tabColor rgb="FFFF0000"/>
  </sheetPr>
  <dimension ref="B1:AE51"/>
  <sheetViews>
    <sheetView showGridLines="0" zoomScalePageLayoutView="0" workbookViewId="0" topLeftCell="A1">
      <selection activeCell="H16" sqref="H16"/>
    </sheetView>
  </sheetViews>
  <sheetFormatPr defaultColWidth="9.140625" defaultRowHeight="11.25"/>
  <cols>
    <col min="1" max="1" width="9.140625" style="1" customWidth="1"/>
    <col min="2" max="2" width="17.140625" style="88" customWidth="1"/>
    <col min="3" max="3" width="25.28125" style="1" customWidth="1"/>
    <col min="4" max="4" width="12.8515625" style="1" customWidth="1"/>
    <col min="5" max="7" width="10.00390625" style="1" customWidth="1"/>
    <col min="8" max="8" width="11.00390625" style="1" customWidth="1"/>
    <col min="9" max="9" width="24.7109375" style="1" bestFit="1" customWidth="1"/>
    <col min="10" max="10" width="10.140625" style="1" customWidth="1"/>
    <col min="11" max="11" width="11.00390625" style="1" customWidth="1"/>
    <col min="12" max="22" width="11.57421875" style="1" customWidth="1"/>
    <col min="23" max="23" width="16.7109375" style="1" customWidth="1"/>
    <col min="24" max="29" width="16.00390625" style="1" customWidth="1"/>
    <col min="30" max="16384" width="9.140625" style="1" customWidth="1"/>
  </cols>
  <sheetData>
    <row r="1" spans="2:12" ht="12" thickBot="1">
      <c r="B1" s="94" t="s">
        <v>99</v>
      </c>
      <c r="C1" s="96" t="s">
        <v>302</v>
      </c>
      <c r="E1" s="124" t="s">
        <v>6</v>
      </c>
      <c r="F1" s="125" t="s">
        <v>168</v>
      </c>
      <c r="G1" s="125" t="s">
        <v>261</v>
      </c>
      <c r="I1" s="108" t="s">
        <v>2</v>
      </c>
      <c r="J1" s="109" t="s">
        <v>259</v>
      </c>
      <c r="L1" t="s">
        <v>319</v>
      </c>
    </row>
    <row r="2" spans="2:12" ht="15">
      <c r="B2" s="95" t="s">
        <v>0</v>
      </c>
      <c r="C2" s="96" t="s">
        <v>302</v>
      </c>
      <c r="E2" s="119">
        <v>2012</v>
      </c>
      <c r="F2" s="120" t="s">
        <v>309</v>
      </c>
      <c r="G2" s="122" t="s">
        <v>171</v>
      </c>
      <c r="I2" s="117" t="s">
        <v>254</v>
      </c>
      <c r="J2" s="107">
        <v>2</v>
      </c>
      <c r="L2" s="173" t="s">
        <v>320</v>
      </c>
    </row>
    <row r="3" spans="2:12" ht="15.75" thickBot="1">
      <c r="B3" s="95" t="s">
        <v>26</v>
      </c>
      <c r="C3" s="96" t="s">
        <v>308</v>
      </c>
      <c r="E3" s="101">
        <v>2013</v>
      </c>
      <c r="F3" s="120" t="s">
        <v>310</v>
      </c>
      <c r="G3" s="123" t="s">
        <v>172</v>
      </c>
      <c r="I3" s="116" t="s">
        <v>20</v>
      </c>
      <c r="J3" s="106">
        <v>-1</v>
      </c>
      <c r="L3" s="173" t="s">
        <v>318</v>
      </c>
    </row>
    <row r="4" spans="2:10" ht="11.25">
      <c r="B4" s="95" t="s">
        <v>1</v>
      </c>
      <c r="C4" s="96" t="s">
        <v>334</v>
      </c>
      <c r="E4" s="101">
        <v>2014</v>
      </c>
      <c r="F4" s="120" t="s">
        <v>311</v>
      </c>
      <c r="I4" s="104" t="s">
        <v>256</v>
      </c>
      <c r="J4" s="105">
        <v>2</v>
      </c>
    </row>
    <row r="5" spans="2:10" ht="12" thickBot="1">
      <c r="B5" s="95" t="s">
        <v>19</v>
      </c>
      <c r="C5" s="97" t="s">
        <v>288</v>
      </c>
      <c r="E5" s="101">
        <v>2015</v>
      </c>
      <c r="F5" s="121" t="s">
        <v>312</v>
      </c>
      <c r="I5" s="104" t="s">
        <v>255</v>
      </c>
      <c r="J5" s="105">
        <v>2</v>
      </c>
    </row>
    <row r="6" spans="2:10" ht="11.25">
      <c r="B6" s="95" t="s">
        <v>27</v>
      </c>
      <c r="C6" s="98" t="str">
        <f>Титульный!F14</f>
        <v>ООО "Газпром трансгаз Санкт-Петербург"</v>
      </c>
      <c r="E6" s="101">
        <v>2016</v>
      </c>
      <c r="I6" s="104" t="s">
        <v>257</v>
      </c>
      <c r="J6" s="105">
        <v>2</v>
      </c>
    </row>
    <row r="7" spans="2:10" ht="11.25">
      <c r="B7" s="95" t="s">
        <v>28</v>
      </c>
      <c r="C7" s="98">
        <f>YEAR_PERIOD</f>
        <v>2015</v>
      </c>
      <c r="E7" s="101">
        <v>2017</v>
      </c>
      <c r="I7" s="104" t="s">
        <v>258</v>
      </c>
      <c r="J7" s="105">
        <v>-1</v>
      </c>
    </row>
    <row r="8" spans="2:10" ht="11.25">
      <c r="B8" s="95" t="s">
        <v>30</v>
      </c>
      <c r="C8" s="97" t="str">
        <f>MONTH_PERIOD</f>
        <v>III квартал</v>
      </c>
      <c r="E8" s="101">
        <v>2018</v>
      </c>
      <c r="I8" s="104" t="s">
        <v>303</v>
      </c>
      <c r="J8" s="105">
        <v>-1</v>
      </c>
    </row>
    <row r="9" spans="2:10" ht="12" thickBot="1">
      <c r="B9" s="99" t="s">
        <v>29</v>
      </c>
      <c r="C9" s="100" t="str">
        <f>PF</f>
        <v>Факт</v>
      </c>
      <c r="E9" s="101">
        <v>2019</v>
      </c>
      <c r="I9" s="104" t="s">
        <v>299</v>
      </c>
      <c r="J9" s="105">
        <v>-1</v>
      </c>
    </row>
    <row r="10" spans="3:10" ht="12" thickBot="1">
      <c r="C10" s="39"/>
      <c r="E10" s="102">
        <v>2020</v>
      </c>
      <c r="I10" s="116" t="s">
        <v>260</v>
      </c>
      <c r="J10" s="118">
        <v>-1</v>
      </c>
    </row>
    <row r="14" ht="12" thickBot="1">
      <c r="F14" s="56"/>
    </row>
    <row r="15" spans="2:6" ht="12" thickBot="1">
      <c r="B15" s="110" t="s">
        <v>284</v>
      </c>
      <c r="C15" s="111" t="s">
        <v>272</v>
      </c>
      <c r="D15" s="111" t="s">
        <v>283</v>
      </c>
      <c r="E15" s="112" t="s">
        <v>24</v>
      </c>
      <c r="F15" s="56"/>
    </row>
    <row r="16" spans="2:5" ht="22.5">
      <c r="B16" s="94" t="s">
        <v>27</v>
      </c>
      <c r="C16" s="114" t="s">
        <v>3</v>
      </c>
      <c r="D16" s="114" t="s">
        <v>260</v>
      </c>
      <c r="E16" s="107">
        <v>2</v>
      </c>
    </row>
    <row r="17" spans="2:5" ht="11.25">
      <c r="B17" s="95" t="s">
        <v>262</v>
      </c>
      <c r="C17" s="113" t="s">
        <v>4</v>
      </c>
      <c r="D17" s="113" t="s">
        <v>260</v>
      </c>
      <c r="E17" s="103">
        <v>2</v>
      </c>
    </row>
    <row r="18" spans="2:5" ht="11.25">
      <c r="B18" s="95" t="s">
        <v>263</v>
      </c>
      <c r="C18" s="113" t="s">
        <v>5</v>
      </c>
      <c r="D18" s="113" t="s">
        <v>260</v>
      </c>
      <c r="E18" s="103">
        <v>2</v>
      </c>
    </row>
    <row r="19" spans="2:5" ht="11.25">
      <c r="B19" s="95" t="s">
        <v>264</v>
      </c>
      <c r="C19" s="113" t="s">
        <v>6</v>
      </c>
      <c r="D19" s="113" t="s">
        <v>260</v>
      </c>
      <c r="E19" s="103">
        <v>2</v>
      </c>
    </row>
    <row r="20" spans="2:5" ht="11.25">
      <c r="B20" s="95" t="s">
        <v>265</v>
      </c>
      <c r="C20" s="113" t="s">
        <v>313</v>
      </c>
      <c r="D20" s="113" t="s">
        <v>260</v>
      </c>
      <c r="E20" s="103">
        <v>2</v>
      </c>
    </row>
    <row r="21" spans="2:5" ht="11.25">
      <c r="B21" s="95" t="s">
        <v>29</v>
      </c>
      <c r="C21" s="113" t="s">
        <v>25</v>
      </c>
      <c r="D21" s="113" t="s">
        <v>260</v>
      </c>
      <c r="E21" s="103">
        <v>2</v>
      </c>
    </row>
    <row r="22" spans="2:31" s="56" customFormat="1" ht="11.25">
      <c r="B22" s="95" t="s">
        <v>266</v>
      </c>
      <c r="C22" s="113" t="s">
        <v>273</v>
      </c>
      <c r="D22" s="113" t="s">
        <v>260</v>
      </c>
      <c r="E22" s="103">
        <v>2</v>
      </c>
      <c r="F22" s="1"/>
      <c r="I22" s="1"/>
      <c r="J22" s="1"/>
      <c r="M22" s="62"/>
      <c r="N22" s="62"/>
      <c r="O22" s="62"/>
      <c r="P22" s="62"/>
      <c r="Q22" s="62"/>
      <c r="R22" s="68"/>
      <c r="S22" s="61"/>
      <c r="T22" s="61"/>
      <c r="U22" s="61"/>
      <c r="V22" s="69"/>
      <c r="W22" s="69"/>
      <c r="X22" s="61"/>
      <c r="Y22" s="61"/>
      <c r="Z22" s="61"/>
      <c r="AA22" s="61"/>
      <c r="AB22" s="61"/>
      <c r="AC22" s="61"/>
      <c r="AD22" s="61"/>
      <c r="AE22" s="61"/>
    </row>
    <row r="23" spans="2:31" s="56" customFormat="1" ht="11.25">
      <c r="B23" s="95" t="s">
        <v>267</v>
      </c>
      <c r="C23" s="113" t="s">
        <v>274</v>
      </c>
      <c r="D23" s="113" t="s">
        <v>260</v>
      </c>
      <c r="E23" s="103">
        <v>2</v>
      </c>
      <c r="I23" s="1"/>
      <c r="J23" s="1"/>
      <c r="M23" s="62"/>
      <c r="N23" s="62"/>
      <c r="O23" s="62"/>
      <c r="P23" s="62"/>
      <c r="Q23" s="62"/>
      <c r="R23" s="68"/>
      <c r="S23" s="61"/>
      <c r="T23" s="61"/>
      <c r="U23" s="61"/>
      <c r="V23" s="69"/>
      <c r="W23" s="69"/>
      <c r="X23" s="61"/>
      <c r="Y23" s="61"/>
      <c r="Z23" s="61"/>
      <c r="AA23" s="61"/>
      <c r="AB23" s="61"/>
      <c r="AC23" s="61"/>
      <c r="AD23" s="61"/>
      <c r="AE23" s="61"/>
    </row>
    <row r="24" spans="2:10" ht="22.5">
      <c r="B24" s="95" t="s">
        <v>269</v>
      </c>
      <c r="C24" s="113" t="s">
        <v>276</v>
      </c>
      <c r="D24" s="113" t="s">
        <v>260</v>
      </c>
      <c r="E24" s="103">
        <v>2</v>
      </c>
      <c r="I24" s="67"/>
      <c r="J24" s="56"/>
    </row>
    <row r="25" spans="2:10" ht="11.25">
      <c r="B25" s="95" t="s">
        <v>268</v>
      </c>
      <c r="C25" s="113" t="s">
        <v>275</v>
      </c>
      <c r="D25" s="113" t="s">
        <v>260</v>
      </c>
      <c r="E25" s="103">
        <v>2</v>
      </c>
      <c r="I25" s="67"/>
      <c r="J25" s="56"/>
    </row>
    <row r="26" spans="2:5" s="56" customFormat="1" ht="11.25">
      <c r="B26" s="95" t="s">
        <v>325</v>
      </c>
      <c r="C26" s="113" t="s">
        <v>317</v>
      </c>
      <c r="D26" s="113" t="s">
        <v>260</v>
      </c>
      <c r="E26" s="103">
        <v>2</v>
      </c>
    </row>
    <row r="27" spans="2:5" s="56" customFormat="1" ht="22.5">
      <c r="B27" s="95" t="s">
        <v>328</v>
      </c>
      <c r="C27" s="113" t="s">
        <v>300</v>
      </c>
      <c r="D27" s="113" t="s">
        <v>299</v>
      </c>
      <c r="E27" s="103">
        <v>2</v>
      </c>
    </row>
    <row r="28" spans="2:5" s="56" customFormat="1" ht="22.5">
      <c r="B28" s="95" t="s">
        <v>329</v>
      </c>
      <c r="C28" s="113" t="s">
        <v>301</v>
      </c>
      <c r="D28" s="113" t="s">
        <v>299</v>
      </c>
      <c r="E28" s="103">
        <v>2</v>
      </c>
    </row>
    <row r="29" spans="2:5" s="56" customFormat="1" ht="22.5">
      <c r="B29" s="95" t="s">
        <v>330</v>
      </c>
      <c r="C29" s="113" t="s">
        <v>314</v>
      </c>
      <c r="D29" s="113" t="s">
        <v>299</v>
      </c>
      <c r="E29" s="103">
        <v>2</v>
      </c>
    </row>
    <row r="30" spans="2:5" ht="11.25">
      <c r="B30" s="95" t="s">
        <v>270</v>
      </c>
      <c r="C30" s="113" t="s">
        <v>277</v>
      </c>
      <c r="D30" s="113" t="s">
        <v>260</v>
      </c>
      <c r="E30" s="103">
        <v>1</v>
      </c>
    </row>
    <row r="31" spans="2:5" ht="11.25">
      <c r="B31" s="95" t="s">
        <v>271</v>
      </c>
      <c r="C31" s="113" t="s">
        <v>278</v>
      </c>
      <c r="D31" s="113" t="s">
        <v>260</v>
      </c>
      <c r="E31" s="103">
        <v>1</v>
      </c>
    </row>
    <row r="32" spans="2:5" ht="11.25">
      <c r="B32" s="95" t="s">
        <v>281</v>
      </c>
      <c r="C32" s="113" t="s">
        <v>279</v>
      </c>
      <c r="D32" s="113" t="s">
        <v>260</v>
      </c>
      <c r="E32" s="103">
        <v>1</v>
      </c>
    </row>
    <row r="33" spans="2:11" ht="12" thickBot="1">
      <c r="B33" s="99" t="s">
        <v>282</v>
      </c>
      <c r="C33" s="115" t="s">
        <v>280</v>
      </c>
      <c r="D33" s="115" t="s">
        <v>260</v>
      </c>
      <c r="E33" s="106">
        <v>1</v>
      </c>
      <c r="K33" s="56"/>
    </row>
    <row r="34" spans="2:31" ht="12" thickBot="1">
      <c r="B34" s="99"/>
      <c r="C34" s="115"/>
      <c r="D34" s="113"/>
      <c r="E34" s="103"/>
      <c r="L34" s="204"/>
      <c r="M34" s="62"/>
      <c r="N34" s="62"/>
      <c r="O34" s="62"/>
      <c r="P34" s="62"/>
      <c r="Q34" s="62"/>
      <c r="R34" s="63"/>
      <c r="S34" s="63"/>
      <c r="T34" s="63"/>
      <c r="U34" s="63"/>
      <c r="V34" s="63"/>
      <c r="W34" s="63"/>
      <c r="X34" s="63"/>
      <c r="Y34" s="63"/>
      <c r="Z34" s="63"/>
      <c r="AA34" s="63"/>
      <c r="AB34" s="63"/>
      <c r="AC34" s="63"/>
      <c r="AD34" s="63"/>
      <c r="AE34" s="63"/>
    </row>
    <row r="35" spans="2:31" s="56" customFormat="1" ht="11.25">
      <c r="B35" s="88"/>
      <c r="C35" s="1"/>
      <c r="D35" s="1"/>
      <c r="E35" s="1"/>
      <c r="F35" s="1"/>
      <c r="I35" s="1"/>
      <c r="K35" s="1"/>
      <c r="L35" s="204"/>
      <c r="M35" s="62"/>
      <c r="N35" s="62"/>
      <c r="O35" s="62"/>
      <c r="P35" s="62"/>
      <c r="Q35" s="62"/>
      <c r="R35" s="63"/>
      <c r="S35" s="63"/>
      <c r="T35" s="63"/>
      <c r="U35" s="63"/>
      <c r="V35" s="63"/>
      <c r="W35" s="63"/>
      <c r="X35" s="63"/>
      <c r="Y35" s="63"/>
      <c r="Z35" s="63"/>
      <c r="AA35" s="63"/>
      <c r="AB35" s="63"/>
      <c r="AC35" s="63"/>
      <c r="AD35" s="63"/>
      <c r="AE35" s="63"/>
    </row>
    <row r="36" spans="9:31" ht="11.25">
      <c r="I36" s="60"/>
      <c r="L36" s="204"/>
      <c r="M36" s="62"/>
      <c r="N36" s="62"/>
      <c r="O36" s="62"/>
      <c r="P36" s="62"/>
      <c r="Q36" s="62"/>
      <c r="R36" s="68"/>
      <c r="S36" s="61"/>
      <c r="T36" s="61"/>
      <c r="U36" s="61"/>
      <c r="V36" s="69"/>
      <c r="W36" s="69"/>
      <c r="X36" s="61"/>
      <c r="Y36" s="61"/>
      <c r="Z36" s="61"/>
      <c r="AA36" s="61"/>
      <c r="AB36" s="61"/>
      <c r="AC36" s="61"/>
      <c r="AD36" s="61"/>
      <c r="AE36" s="61"/>
    </row>
    <row r="37" spans="7:29" ht="11.25">
      <c r="G37" s="60"/>
      <c r="H37" s="204"/>
      <c r="I37" s="60"/>
      <c r="K37" s="62"/>
      <c r="L37" s="62"/>
      <c r="M37" s="62"/>
      <c r="N37" s="62"/>
      <c r="O37" s="62"/>
      <c r="P37" s="63"/>
      <c r="Q37" s="63"/>
      <c r="R37" s="63"/>
      <c r="S37" s="63"/>
      <c r="T37" s="63"/>
      <c r="U37" s="63"/>
      <c r="V37" s="63"/>
      <c r="W37" s="63"/>
      <c r="X37" s="63"/>
      <c r="Y37" s="63"/>
      <c r="Z37" s="63"/>
      <c r="AA37" s="63"/>
      <c r="AB37" s="63"/>
      <c r="AC37" s="63"/>
    </row>
    <row r="38" spans="7:29" ht="11.25">
      <c r="G38" s="64"/>
      <c r="H38" s="204"/>
      <c r="I38" s="67"/>
      <c r="K38" s="65"/>
      <c r="L38" s="65"/>
      <c r="M38" s="65"/>
      <c r="N38" s="65"/>
      <c r="O38" s="65"/>
      <c r="P38" s="66"/>
      <c r="Q38" s="66"/>
      <c r="R38" s="66"/>
      <c r="S38" s="66"/>
      <c r="T38" s="66"/>
      <c r="U38" s="66"/>
      <c r="V38" s="66"/>
      <c r="W38" s="66"/>
      <c r="X38" s="66"/>
      <c r="Y38" s="66"/>
      <c r="Z38" s="66"/>
      <c r="AA38" s="66"/>
      <c r="AB38" s="66"/>
      <c r="AC38" s="66"/>
    </row>
    <row r="39" spans="7:29" ht="11.25">
      <c r="G39" s="64"/>
      <c r="H39" s="204"/>
      <c r="K39" s="65"/>
      <c r="L39" s="65"/>
      <c r="M39" s="65"/>
      <c r="N39" s="65"/>
      <c r="O39" s="65"/>
      <c r="P39" s="66"/>
      <c r="Q39" s="66"/>
      <c r="R39" s="66"/>
      <c r="S39" s="66"/>
      <c r="T39" s="66"/>
      <c r="U39" s="66"/>
      <c r="V39" s="66"/>
      <c r="W39" s="66"/>
      <c r="X39" s="66"/>
      <c r="Y39" s="66"/>
      <c r="Z39" s="66"/>
      <c r="AA39" s="66"/>
      <c r="AB39" s="66"/>
      <c r="AC39" s="66"/>
    </row>
    <row r="40" spans="7:29" ht="11.25">
      <c r="G40" s="67"/>
      <c r="H40" s="204"/>
      <c r="K40" s="62"/>
      <c r="L40" s="62"/>
      <c r="M40" s="62"/>
      <c r="N40" s="62"/>
      <c r="O40" s="62"/>
      <c r="P40" s="68"/>
      <c r="Q40" s="61"/>
      <c r="R40" s="61"/>
      <c r="S40" s="61"/>
      <c r="T40" s="69"/>
      <c r="U40" s="69"/>
      <c r="V40" s="61"/>
      <c r="W40" s="61"/>
      <c r="X40" s="61"/>
      <c r="Y40" s="61"/>
      <c r="Z40" s="61"/>
      <c r="AA40" s="61"/>
      <c r="AB40" s="61"/>
      <c r="AC40" s="61"/>
    </row>
    <row r="41" spans="7:29" ht="11.25">
      <c r="G41" s="205"/>
      <c r="H41" s="205"/>
      <c r="K41" s="61"/>
      <c r="L41" s="61"/>
      <c r="M41" s="61"/>
      <c r="N41" s="61"/>
      <c r="O41" s="61"/>
      <c r="P41" s="63"/>
      <c r="Q41" s="63"/>
      <c r="R41" s="63"/>
      <c r="S41" s="63"/>
      <c r="T41" s="63"/>
      <c r="U41" s="63"/>
      <c r="V41" s="63"/>
      <c r="W41" s="63"/>
      <c r="X41" s="63"/>
      <c r="Y41" s="63"/>
      <c r="Z41" s="63"/>
      <c r="AA41" s="63"/>
      <c r="AB41" s="63"/>
      <c r="AC41" s="63"/>
    </row>
    <row r="42" spans="7:29" ht="11.25">
      <c r="G42" s="60"/>
      <c r="H42" s="70"/>
      <c r="K42" s="62"/>
      <c r="L42" s="62"/>
      <c r="M42" s="62"/>
      <c r="N42" s="62"/>
      <c r="O42" s="62"/>
      <c r="P42" s="63"/>
      <c r="Q42" s="63"/>
      <c r="R42" s="63"/>
      <c r="S42" s="63"/>
      <c r="T42" s="63"/>
      <c r="U42" s="63"/>
      <c r="V42" s="63"/>
      <c r="W42" s="63"/>
      <c r="X42" s="63"/>
      <c r="Y42" s="63"/>
      <c r="Z42" s="63"/>
      <c r="AA42" s="63"/>
      <c r="AB42" s="63"/>
      <c r="AC42" s="63"/>
    </row>
    <row r="43" spans="7:29" ht="11.25">
      <c r="G43" s="64"/>
      <c r="H43" s="70"/>
      <c r="K43" s="65"/>
      <c r="L43" s="65"/>
      <c r="M43" s="65"/>
      <c r="N43" s="65"/>
      <c r="O43" s="65"/>
      <c r="P43" s="66"/>
      <c r="Q43" s="66"/>
      <c r="R43" s="66"/>
      <c r="S43" s="66"/>
      <c r="T43" s="66"/>
      <c r="U43" s="66"/>
      <c r="V43" s="66"/>
      <c r="W43" s="66"/>
      <c r="X43" s="66"/>
      <c r="Y43" s="66"/>
      <c r="Z43" s="66"/>
      <c r="AA43" s="66"/>
      <c r="AB43" s="66"/>
      <c r="AC43" s="66"/>
    </row>
    <row r="44" spans="7:29" ht="11.25">
      <c r="G44" s="64"/>
      <c r="H44" s="70"/>
      <c r="K44" s="65"/>
      <c r="L44" s="65"/>
      <c r="M44" s="65"/>
      <c r="N44" s="65"/>
      <c r="O44" s="65"/>
      <c r="P44" s="66"/>
      <c r="Q44" s="66"/>
      <c r="R44" s="66"/>
      <c r="S44" s="66"/>
      <c r="T44" s="66"/>
      <c r="U44" s="66"/>
      <c r="V44" s="66"/>
      <c r="W44" s="66"/>
      <c r="X44" s="66"/>
      <c r="Y44" s="66"/>
      <c r="Z44" s="66"/>
      <c r="AA44" s="66"/>
      <c r="AB44" s="66"/>
      <c r="AC44" s="66"/>
    </row>
    <row r="45" spans="7:29" ht="11.25">
      <c r="G45" s="67"/>
      <c r="H45" s="70"/>
      <c r="K45" s="62"/>
      <c r="L45" s="62"/>
      <c r="M45" s="62"/>
      <c r="N45" s="62"/>
      <c r="O45" s="62"/>
      <c r="P45" s="68"/>
      <c r="Q45" s="61"/>
      <c r="R45" s="61"/>
      <c r="S45" s="61"/>
      <c r="T45" s="69"/>
      <c r="U45" s="69"/>
      <c r="V45" s="61"/>
      <c r="W45" s="61"/>
      <c r="X45" s="61"/>
      <c r="Y45" s="61"/>
      <c r="Z45" s="61"/>
      <c r="AA45" s="61"/>
      <c r="AB45" s="61"/>
      <c r="AC45" s="61"/>
    </row>
    <row r="46" spans="7:29" ht="11.25">
      <c r="G46" s="59"/>
      <c r="H46" s="70"/>
      <c r="K46" s="61"/>
      <c r="L46" s="61"/>
      <c r="M46" s="61"/>
      <c r="N46" s="61"/>
      <c r="O46" s="61"/>
      <c r="P46" s="63"/>
      <c r="Q46" s="63"/>
      <c r="R46" s="63"/>
      <c r="S46" s="63"/>
      <c r="T46" s="63"/>
      <c r="U46" s="63"/>
      <c r="V46" s="63"/>
      <c r="W46" s="63"/>
      <c r="X46" s="63"/>
      <c r="Y46" s="63"/>
      <c r="Z46" s="63"/>
      <c r="AA46" s="63"/>
      <c r="AB46" s="63"/>
      <c r="AC46" s="63"/>
    </row>
    <row r="47" spans="7:29" ht="11.25">
      <c r="G47" s="60"/>
      <c r="H47" s="70"/>
      <c r="K47" s="62"/>
      <c r="L47" s="62"/>
      <c r="M47" s="62"/>
      <c r="N47" s="62"/>
      <c r="O47" s="62"/>
      <c r="P47" s="63"/>
      <c r="Q47" s="63"/>
      <c r="R47" s="63"/>
      <c r="S47" s="63"/>
      <c r="T47" s="63"/>
      <c r="U47" s="63"/>
      <c r="V47" s="63"/>
      <c r="W47" s="63"/>
      <c r="X47" s="63"/>
      <c r="Y47" s="63"/>
      <c r="Z47" s="63"/>
      <c r="AA47" s="63"/>
      <c r="AB47" s="63"/>
      <c r="AC47" s="63"/>
    </row>
    <row r="48" spans="7:29" ht="11.25">
      <c r="G48" s="64"/>
      <c r="H48" s="70"/>
      <c r="K48" s="65"/>
      <c r="L48" s="65"/>
      <c r="M48" s="65"/>
      <c r="N48" s="65"/>
      <c r="O48" s="65"/>
      <c r="P48" s="66"/>
      <c r="Q48" s="66"/>
      <c r="R48" s="66"/>
      <c r="S48" s="66"/>
      <c r="T48" s="66"/>
      <c r="U48" s="66"/>
      <c r="V48" s="66"/>
      <c r="W48" s="66"/>
      <c r="X48" s="66"/>
      <c r="Y48" s="66"/>
      <c r="Z48" s="66"/>
      <c r="AA48" s="66"/>
      <c r="AB48" s="66"/>
      <c r="AC48" s="66"/>
    </row>
    <row r="49" spans="7:29" ht="11.25">
      <c r="G49" s="64"/>
      <c r="H49" s="70"/>
      <c r="K49" s="65"/>
      <c r="L49" s="65"/>
      <c r="M49" s="65"/>
      <c r="N49" s="65"/>
      <c r="O49" s="65"/>
      <c r="P49" s="66"/>
      <c r="Q49" s="66"/>
      <c r="R49" s="66"/>
      <c r="S49" s="66"/>
      <c r="T49" s="66"/>
      <c r="U49" s="66"/>
      <c r="V49" s="66"/>
      <c r="W49" s="66"/>
      <c r="X49" s="66"/>
      <c r="Y49" s="66"/>
      <c r="Z49" s="66"/>
      <c r="AA49" s="66"/>
      <c r="AB49" s="66"/>
      <c r="AC49" s="66"/>
    </row>
    <row r="50" spans="7:29" ht="11.25">
      <c r="G50" s="67"/>
      <c r="H50" s="70"/>
      <c r="K50" s="62"/>
      <c r="L50" s="62"/>
      <c r="M50" s="62"/>
      <c r="N50" s="62"/>
      <c r="O50" s="62"/>
      <c r="P50" s="68"/>
      <c r="Q50" s="61"/>
      <c r="R50" s="61"/>
      <c r="S50" s="61"/>
      <c r="T50" s="69"/>
      <c r="U50" s="69"/>
      <c r="V50" s="61"/>
      <c r="W50" s="61"/>
      <c r="X50" s="61"/>
      <c r="Y50" s="61"/>
      <c r="Z50" s="61"/>
      <c r="AA50" s="61"/>
      <c r="AB50" s="61"/>
      <c r="AC50" s="61"/>
    </row>
    <row r="51" spans="7:29" ht="11.25">
      <c r="G51" s="59"/>
      <c r="H51" s="70"/>
      <c r="K51" s="62"/>
      <c r="L51" s="62"/>
      <c r="M51" s="62"/>
      <c r="N51" s="62"/>
      <c r="O51" s="62"/>
      <c r="P51" s="63"/>
      <c r="Q51" s="63"/>
      <c r="R51" s="63"/>
      <c r="S51" s="63"/>
      <c r="T51" s="63"/>
      <c r="U51" s="63"/>
      <c r="V51" s="63"/>
      <c r="W51" s="63"/>
      <c r="X51" s="63"/>
      <c r="Y51" s="63"/>
      <c r="Z51" s="63"/>
      <c r="AA51" s="63"/>
      <c r="AB51" s="63"/>
      <c r="AC51" s="63"/>
    </row>
  </sheetData>
  <sheetProtection formatColumns="0" formatRows="0"/>
  <mergeCells count="3">
    <mergeCell ref="L34:L36"/>
    <mergeCell ref="H37:H40"/>
    <mergeCell ref="G41:H41"/>
  </mergeCells>
  <dataValidations count="2">
    <dataValidation allowBlank="1" showInputMessage="1" showErrorMessage="1" error="Допускается ввод только положительных действительных чисел!" sqref="K43:O44 K48:O49 G48:G49 G43:G44 K38:O39 G38:G39"/>
    <dataValidation type="decimal" operator="greaterThanOrEqual" allowBlank="1" showErrorMessage="1" error="Допускается ввод значений больших или равных 0" sqref="P43:AC44 P48:AC49 P38:AC39">
      <formula1>0</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_04">
    <tabColor rgb="FFFF0000"/>
  </sheetPr>
  <dimension ref="K1:AT1"/>
  <sheetViews>
    <sheetView showGridLines="0" zoomScale="55" zoomScaleNormal="55" zoomScalePageLayoutView="0" workbookViewId="0" topLeftCell="A1">
      <selection activeCell="H44" sqref="H44"/>
    </sheetView>
  </sheetViews>
  <sheetFormatPr defaultColWidth="9.140625" defaultRowHeight="11.25"/>
  <cols>
    <col min="1" max="1" width="9.140625" style="51" customWidth="1"/>
    <col min="2" max="2" width="9.140625" style="49" customWidth="1"/>
    <col min="3" max="3" width="19.140625" style="1" bestFit="1" customWidth="1"/>
    <col min="4" max="4" width="9.140625" style="1" customWidth="1"/>
    <col min="5" max="5" width="16.28125" style="1" customWidth="1"/>
    <col min="6" max="6" width="20.421875" style="1" customWidth="1"/>
    <col min="7" max="7" width="39.8515625" style="1" customWidth="1"/>
    <col min="8" max="8" width="38.00390625" style="1" customWidth="1"/>
    <col min="9" max="9" width="34.7109375" style="1" customWidth="1"/>
    <col min="10" max="16" width="17.8515625" style="1" customWidth="1"/>
    <col min="17" max="51" width="10.28125" style="1" customWidth="1"/>
    <col min="52" max="54" width="9.140625" style="1" customWidth="1"/>
    <col min="55" max="55" width="9.140625" style="48" customWidth="1"/>
    <col min="56" max="58" width="9.140625" style="50" customWidth="1"/>
    <col min="59" max="16384" width="9.140625" style="1" customWidth="1"/>
  </cols>
  <sheetData>
    <row r="1" spans="11:46" ht="11.25">
      <c r="K1" s="1">
        <f>YEAR_PERIOD</f>
        <v>2015</v>
      </c>
      <c r="L1" s="1">
        <f>YEAR_PERIOD+1</f>
        <v>2016</v>
      </c>
      <c r="M1" s="1">
        <f>YEAR_PERIOD+2</f>
        <v>2017</v>
      </c>
      <c r="N1" s="1">
        <f>YEAR_PERIOD+3</f>
        <v>2018</v>
      </c>
      <c r="O1" s="1">
        <f>YEAR_PERIOD+4</f>
        <v>2019</v>
      </c>
      <c r="P1" s="1">
        <f>YEAR_PERIOD+5</f>
        <v>2020</v>
      </c>
      <c r="W1" s="1">
        <f>YEAR_PERIOD</f>
        <v>2015</v>
      </c>
      <c r="X1" s="1">
        <f>YEAR_PERIOD</f>
        <v>2015</v>
      </c>
      <c r="Y1" s="1">
        <f>YEAR_PERIOD</f>
        <v>2015</v>
      </c>
      <c r="Z1" s="1">
        <f>YEAR_PERIOD</f>
        <v>2015</v>
      </c>
      <c r="AA1" s="1">
        <f>YEAR_PERIOD+1</f>
        <v>2016</v>
      </c>
      <c r="AB1" s="1">
        <f>YEAR_PERIOD+1</f>
        <v>2016</v>
      </c>
      <c r="AC1" s="1">
        <f>YEAR_PERIOD+1</f>
        <v>2016</v>
      </c>
      <c r="AD1" s="1">
        <f>YEAR_PERIOD+1</f>
        <v>2016</v>
      </c>
      <c r="AE1" s="1">
        <f>YEAR_PERIOD+2</f>
        <v>2017</v>
      </c>
      <c r="AF1" s="1">
        <f>YEAR_PERIOD+2</f>
        <v>2017</v>
      </c>
      <c r="AG1" s="1">
        <f>YEAR_PERIOD+2</f>
        <v>2017</v>
      </c>
      <c r="AH1" s="1">
        <f>YEAR_PERIOD+2</f>
        <v>2017</v>
      </c>
      <c r="AI1" s="1">
        <f>YEAR_PERIOD+3</f>
        <v>2018</v>
      </c>
      <c r="AJ1" s="1">
        <f>YEAR_PERIOD+3</f>
        <v>2018</v>
      </c>
      <c r="AK1" s="1">
        <f>YEAR_PERIOD+3</f>
        <v>2018</v>
      </c>
      <c r="AL1" s="1">
        <f>YEAR_PERIOD+3</f>
        <v>2018</v>
      </c>
      <c r="AM1" s="1">
        <f>YEAR_PERIOD+4</f>
        <v>2019</v>
      </c>
      <c r="AN1" s="1">
        <f>YEAR_PERIOD+4</f>
        <v>2019</v>
      </c>
      <c r="AO1" s="1">
        <f>YEAR_PERIOD+4</f>
        <v>2019</v>
      </c>
      <c r="AP1" s="1">
        <f>YEAR_PERIOD+4</f>
        <v>2019</v>
      </c>
      <c r="AQ1" s="1">
        <f>YEAR_PERIOD+5</f>
        <v>2020</v>
      </c>
      <c r="AR1" s="1">
        <f>YEAR_PERIOD+5</f>
        <v>2020</v>
      </c>
      <c r="AS1" s="1">
        <f>YEAR_PERIOD+5</f>
        <v>2020</v>
      </c>
      <c r="AT1" s="1">
        <f>YEAR_PERIOD+5</f>
        <v>2020</v>
      </c>
    </row>
  </sheetData>
  <sheetProtection formatColumns="0" formatRows="0"/>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_03">
    <tabColor rgb="FFFF0000"/>
  </sheetPr>
  <dimension ref="A1:E177"/>
  <sheetViews>
    <sheetView showGridLines="0" zoomScale="85" zoomScaleNormal="85" zoomScalePageLayoutView="0" workbookViewId="0" topLeftCell="A1">
      <selection activeCell="A54" sqref="A54"/>
    </sheetView>
  </sheetViews>
  <sheetFormatPr defaultColWidth="21.57421875" defaultRowHeight="11.25"/>
  <cols>
    <col min="1" max="1" width="71.00390625" style="30" customWidth="1"/>
    <col min="2" max="2" width="11.140625" style="12" bestFit="1" customWidth="1"/>
    <col min="3" max="3" width="10.140625" style="27" bestFit="1" customWidth="1"/>
    <col min="4" max="4" width="62.00390625" style="12" customWidth="1"/>
    <col min="5" max="245" width="9.140625" style="12" customWidth="1"/>
    <col min="246" max="246" width="44.8515625" style="12" customWidth="1"/>
    <col min="247" max="247" width="28.28125" style="12" customWidth="1"/>
    <col min="248" max="248" width="6.28125" style="12" customWidth="1"/>
    <col min="249" max="249" width="5.57421875" style="12" customWidth="1"/>
    <col min="250" max="250" width="33.140625" style="12" customWidth="1"/>
    <col min="251" max="16384" width="21.57421875" style="12" customWidth="1"/>
  </cols>
  <sheetData>
    <row r="1" spans="1:5" ht="11.25">
      <c r="A1" s="29" t="s">
        <v>15</v>
      </c>
      <c r="B1" s="29" t="s">
        <v>4</v>
      </c>
      <c r="C1" s="29" t="s">
        <v>5</v>
      </c>
      <c r="D1" s="44" t="s">
        <v>16</v>
      </c>
      <c r="E1" s="12" t="s">
        <v>17</v>
      </c>
    </row>
    <row r="2" spans="1:5" ht="33.75">
      <c r="A2" s="29" t="s">
        <v>100</v>
      </c>
      <c r="B2" s="29" t="s">
        <v>101</v>
      </c>
      <c r="C2" s="29" t="s">
        <v>34</v>
      </c>
      <c r="D2" s="44" t="s">
        <v>336</v>
      </c>
      <c r="E2" s="12">
        <v>26422494</v>
      </c>
    </row>
    <row r="3" spans="1:5" ht="33.75">
      <c r="A3" s="29" t="s">
        <v>69</v>
      </c>
      <c r="B3" s="29" t="s">
        <v>70</v>
      </c>
      <c r="C3" s="29" t="s">
        <v>34</v>
      </c>
      <c r="D3" s="44" t="s">
        <v>337</v>
      </c>
      <c r="E3" s="12">
        <v>26361126</v>
      </c>
    </row>
    <row r="4" spans="1:5" ht="33.75">
      <c r="A4" s="29" t="s">
        <v>71</v>
      </c>
      <c r="B4" s="29" t="s">
        <v>72</v>
      </c>
      <c r="C4" s="29" t="s">
        <v>52</v>
      </c>
      <c r="D4" s="44" t="s">
        <v>338</v>
      </c>
      <c r="E4" s="12">
        <v>26641633</v>
      </c>
    </row>
    <row r="5" spans="1:5" ht="22.5">
      <c r="A5" s="29" t="s">
        <v>339</v>
      </c>
      <c r="B5" s="29" t="s">
        <v>340</v>
      </c>
      <c r="C5" s="29" t="s">
        <v>38</v>
      </c>
      <c r="D5" s="44" t="s">
        <v>105</v>
      </c>
      <c r="E5" s="12">
        <v>28427903</v>
      </c>
    </row>
    <row r="6" spans="1:5" ht="22.5">
      <c r="A6" s="29" t="s">
        <v>296</v>
      </c>
      <c r="B6" s="29" t="s">
        <v>341</v>
      </c>
      <c r="C6" s="29" t="s">
        <v>38</v>
      </c>
      <c r="D6" s="44" t="s">
        <v>342</v>
      </c>
      <c r="E6" s="12">
        <v>28274316</v>
      </c>
    </row>
    <row r="7" spans="1:5" ht="33.75">
      <c r="A7" s="29" t="s">
        <v>118</v>
      </c>
      <c r="B7" s="29" t="s">
        <v>119</v>
      </c>
      <c r="C7" s="29" t="s">
        <v>120</v>
      </c>
      <c r="D7" s="44" t="s">
        <v>343</v>
      </c>
      <c r="E7" s="12">
        <v>26361120</v>
      </c>
    </row>
    <row r="8" spans="1:5" ht="22.5">
      <c r="A8" s="29" t="s">
        <v>344</v>
      </c>
      <c r="B8" s="29" t="s">
        <v>345</v>
      </c>
      <c r="C8" s="29" t="s">
        <v>51</v>
      </c>
      <c r="D8" s="44" t="s">
        <v>346</v>
      </c>
      <c r="E8" s="12">
        <v>28491236</v>
      </c>
    </row>
    <row r="9" spans="1:5" ht="22.5">
      <c r="A9" s="29" t="s">
        <v>347</v>
      </c>
      <c r="B9" s="29" t="s">
        <v>348</v>
      </c>
      <c r="C9" s="29" t="s">
        <v>349</v>
      </c>
      <c r="D9" s="44" t="s">
        <v>105</v>
      </c>
      <c r="E9" s="12">
        <v>28450115</v>
      </c>
    </row>
    <row r="10" spans="1:5" ht="22.5">
      <c r="A10" s="29" t="s">
        <v>73</v>
      </c>
      <c r="B10" s="29" t="s">
        <v>106</v>
      </c>
      <c r="C10" s="29" t="s">
        <v>43</v>
      </c>
      <c r="D10" s="44" t="s">
        <v>104</v>
      </c>
      <c r="E10" s="12">
        <v>26361096</v>
      </c>
    </row>
    <row r="11" spans="1:5" ht="22.5">
      <c r="A11" s="29" t="s">
        <v>221</v>
      </c>
      <c r="B11" s="29" t="s">
        <v>350</v>
      </c>
      <c r="C11" s="29" t="s">
        <v>38</v>
      </c>
      <c r="D11" s="44" t="s">
        <v>351</v>
      </c>
      <c r="E11" s="12">
        <v>28042409</v>
      </c>
    </row>
    <row r="12" spans="1:5" ht="45">
      <c r="A12" s="29" t="s">
        <v>74</v>
      </c>
      <c r="B12" s="29" t="s">
        <v>107</v>
      </c>
      <c r="C12" s="29" t="s">
        <v>52</v>
      </c>
      <c r="D12" s="44" t="s">
        <v>352</v>
      </c>
      <c r="E12" s="12">
        <v>26361104</v>
      </c>
    </row>
    <row r="13" spans="1:5" ht="22.5">
      <c r="A13" s="29" t="s">
        <v>222</v>
      </c>
      <c r="B13" s="29" t="s">
        <v>353</v>
      </c>
      <c r="C13" s="29" t="s">
        <v>43</v>
      </c>
      <c r="D13" s="44" t="s">
        <v>104</v>
      </c>
      <c r="E13" s="12">
        <v>28042511</v>
      </c>
    </row>
    <row r="14" spans="1:5" ht="22.5">
      <c r="A14" s="29" t="s">
        <v>140</v>
      </c>
      <c r="B14" s="29" t="s">
        <v>354</v>
      </c>
      <c r="C14" s="29" t="s">
        <v>65</v>
      </c>
      <c r="D14" s="44" t="s">
        <v>105</v>
      </c>
      <c r="E14" s="12">
        <v>27823351</v>
      </c>
    </row>
    <row r="15" spans="1:5" ht="22.5">
      <c r="A15" s="29" t="s">
        <v>355</v>
      </c>
      <c r="B15" s="29" t="s">
        <v>356</v>
      </c>
      <c r="C15" s="29" t="s">
        <v>38</v>
      </c>
      <c r="D15" s="44" t="s">
        <v>105</v>
      </c>
      <c r="E15" s="12">
        <v>28794896</v>
      </c>
    </row>
    <row r="16" spans="1:5" ht="22.5">
      <c r="A16" s="29" t="s">
        <v>141</v>
      </c>
      <c r="B16" s="29" t="s">
        <v>357</v>
      </c>
      <c r="C16" s="29" t="s">
        <v>38</v>
      </c>
      <c r="D16" s="44" t="s">
        <v>105</v>
      </c>
      <c r="E16" s="12">
        <v>27812407</v>
      </c>
    </row>
    <row r="17" spans="1:5" ht="22.5">
      <c r="A17" s="29" t="s">
        <v>358</v>
      </c>
      <c r="B17" s="29" t="s">
        <v>359</v>
      </c>
      <c r="C17" s="29" t="s">
        <v>109</v>
      </c>
      <c r="D17" s="44" t="s">
        <v>104</v>
      </c>
      <c r="E17" s="12">
        <v>28493183</v>
      </c>
    </row>
    <row r="18" spans="1:5" ht="22.5">
      <c r="A18" s="29" t="s">
        <v>75</v>
      </c>
      <c r="B18" s="29" t="s">
        <v>108</v>
      </c>
      <c r="C18" s="29" t="s">
        <v>109</v>
      </c>
      <c r="D18" s="44" t="s">
        <v>342</v>
      </c>
      <c r="E18" s="12">
        <v>26422368</v>
      </c>
    </row>
    <row r="19" spans="1:5" ht="22.5">
      <c r="A19" s="29" t="s">
        <v>249</v>
      </c>
      <c r="B19" s="29" t="s">
        <v>360</v>
      </c>
      <c r="C19" s="29" t="s">
        <v>361</v>
      </c>
      <c r="D19" s="44" t="s">
        <v>362</v>
      </c>
      <c r="E19" s="12">
        <v>28155081</v>
      </c>
    </row>
    <row r="20" spans="1:5" ht="22.5">
      <c r="A20" s="29" t="s">
        <v>223</v>
      </c>
      <c r="B20" s="29" t="s">
        <v>363</v>
      </c>
      <c r="C20" s="29" t="s">
        <v>52</v>
      </c>
      <c r="D20" s="44" t="s">
        <v>105</v>
      </c>
      <c r="E20" s="12">
        <v>28042468</v>
      </c>
    </row>
    <row r="21" spans="1:5" ht="22.5">
      <c r="A21" s="29" t="s">
        <v>76</v>
      </c>
      <c r="B21" s="29" t="s">
        <v>110</v>
      </c>
      <c r="C21" s="29" t="s">
        <v>111</v>
      </c>
      <c r="D21" s="44" t="s">
        <v>104</v>
      </c>
      <c r="E21" s="12">
        <v>26597721</v>
      </c>
    </row>
    <row r="22" spans="1:5" ht="22.5">
      <c r="A22" s="29" t="s">
        <v>239</v>
      </c>
      <c r="B22" s="29" t="s">
        <v>364</v>
      </c>
      <c r="C22" s="29" t="s">
        <v>365</v>
      </c>
      <c r="D22" s="44" t="s">
        <v>351</v>
      </c>
      <c r="E22" s="12">
        <v>28072594</v>
      </c>
    </row>
    <row r="23" spans="1:5" ht="22.5">
      <c r="A23" s="29" t="s">
        <v>224</v>
      </c>
      <c r="B23" s="29" t="s">
        <v>366</v>
      </c>
      <c r="C23" s="29" t="s">
        <v>49</v>
      </c>
      <c r="D23" s="44" t="s">
        <v>104</v>
      </c>
      <c r="E23" s="12">
        <v>28042569</v>
      </c>
    </row>
    <row r="24" spans="1:5" ht="22.5">
      <c r="A24" s="29" t="s">
        <v>77</v>
      </c>
      <c r="B24" s="29" t="s">
        <v>112</v>
      </c>
      <c r="C24" s="29" t="s">
        <v>56</v>
      </c>
      <c r="D24" s="44" t="s">
        <v>104</v>
      </c>
      <c r="E24" s="12">
        <v>26533889</v>
      </c>
    </row>
    <row r="25" spans="1:5" ht="22.5">
      <c r="A25" s="29" t="s">
        <v>217</v>
      </c>
      <c r="B25" s="29" t="s">
        <v>367</v>
      </c>
      <c r="C25" s="29" t="s">
        <v>117</v>
      </c>
      <c r="D25" s="44" t="s">
        <v>104</v>
      </c>
      <c r="E25" s="12">
        <v>27997575</v>
      </c>
    </row>
    <row r="26" spans="1:5" ht="22.5">
      <c r="A26" s="29" t="s">
        <v>238</v>
      </c>
      <c r="B26" s="29" t="s">
        <v>368</v>
      </c>
      <c r="C26" s="29" t="s">
        <v>51</v>
      </c>
      <c r="D26" s="44" t="s">
        <v>105</v>
      </c>
      <c r="E26" s="12">
        <v>28135540</v>
      </c>
    </row>
    <row r="27" spans="1:5" ht="22.5">
      <c r="A27" s="29" t="s">
        <v>121</v>
      </c>
      <c r="B27" s="29" t="s">
        <v>122</v>
      </c>
      <c r="C27" s="29" t="s">
        <v>60</v>
      </c>
      <c r="D27" s="44" t="s">
        <v>369</v>
      </c>
      <c r="E27" s="12">
        <v>26361116</v>
      </c>
    </row>
    <row r="28" spans="1:5" ht="22.5">
      <c r="A28" s="29" t="s">
        <v>225</v>
      </c>
      <c r="B28" s="29" t="s">
        <v>370</v>
      </c>
      <c r="C28" s="29" t="s">
        <v>49</v>
      </c>
      <c r="D28" s="44" t="s">
        <v>105</v>
      </c>
      <c r="E28" s="12">
        <v>28042547</v>
      </c>
    </row>
    <row r="29" spans="1:5" ht="22.5">
      <c r="A29" s="29" t="s">
        <v>124</v>
      </c>
      <c r="B29" s="29" t="s">
        <v>125</v>
      </c>
      <c r="C29" s="29" t="s">
        <v>68</v>
      </c>
      <c r="D29" s="44" t="s">
        <v>369</v>
      </c>
      <c r="E29" s="12">
        <v>26361098</v>
      </c>
    </row>
    <row r="30" spans="1:5" ht="11.25">
      <c r="A30" s="29" t="s">
        <v>204</v>
      </c>
      <c r="B30" s="29" t="s">
        <v>205</v>
      </c>
      <c r="C30" s="29" t="s">
        <v>40</v>
      </c>
      <c r="D30" s="44" t="s">
        <v>131</v>
      </c>
      <c r="E30" s="12">
        <v>26555694</v>
      </c>
    </row>
    <row r="31" spans="1:5" ht="45">
      <c r="A31" s="29" t="s">
        <v>78</v>
      </c>
      <c r="B31" s="29" t="s">
        <v>113</v>
      </c>
      <c r="C31" s="29" t="s">
        <v>109</v>
      </c>
      <c r="D31" s="44" t="s">
        <v>371</v>
      </c>
      <c r="E31" s="12">
        <v>27114822</v>
      </c>
    </row>
    <row r="32" spans="1:5" ht="22.5">
      <c r="A32" s="29" t="s">
        <v>372</v>
      </c>
      <c r="B32" s="29" t="s">
        <v>373</v>
      </c>
      <c r="C32" s="29" t="s">
        <v>49</v>
      </c>
      <c r="D32" s="44" t="s">
        <v>105</v>
      </c>
      <c r="E32" s="12">
        <v>28458587</v>
      </c>
    </row>
    <row r="33" spans="1:4" ht="22.5">
      <c r="A33" s="29" t="s">
        <v>374</v>
      </c>
      <c r="B33" s="29" t="s">
        <v>375</v>
      </c>
      <c r="C33" s="29" t="s">
        <v>60</v>
      </c>
      <c r="D33" s="44" t="s">
        <v>376</v>
      </c>
    </row>
    <row r="34" spans="1:5" ht="22.5">
      <c r="A34" s="29" t="s">
        <v>377</v>
      </c>
      <c r="B34" s="29" t="s">
        <v>378</v>
      </c>
      <c r="C34" s="29" t="s">
        <v>379</v>
      </c>
      <c r="D34" s="44" t="s">
        <v>105</v>
      </c>
      <c r="E34" s="12">
        <v>28284366</v>
      </c>
    </row>
    <row r="35" spans="1:5" ht="22.5">
      <c r="A35" s="29" t="s">
        <v>244</v>
      </c>
      <c r="B35" s="29" t="s">
        <v>380</v>
      </c>
      <c r="C35" s="29" t="s">
        <v>109</v>
      </c>
      <c r="D35" s="44" t="s">
        <v>105</v>
      </c>
      <c r="E35" s="12">
        <v>28152625</v>
      </c>
    </row>
    <row r="36" spans="1:5" ht="22.5">
      <c r="A36" s="29" t="s">
        <v>381</v>
      </c>
      <c r="B36" s="29" t="s">
        <v>382</v>
      </c>
      <c r="C36" s="29" t="s">
        <v>34</v>
      </c>
      <c r="D36" s="44" t="s">
        <v>105</v>
      </c>
      <c r="E36" s="12">
        <v>28453706</v>
      </c>
    </row>
    <row r="37" spans="1:5" ht="22.5">
      <c r="A37" s="29" t="s">
        <v>383</v>
      </c>
      <c r="B37" s="29" t="s">
        <v>384</v>
      </c>
      <c r="C37" s="29" t="s">
        <v>385</v>
      </c>
      <c r="D37" s="44" t="s">
        <v>105</v>
      </c>
      <c r="E37" s="12">
        <v>28453728</v>
      </c>
    </row>
    <row r="38" spans="1:5" ht="22.5">
      <c r="A38" s="29" t="s">
        <v>79</v>
      </c>
      <c r="B38" s="29" t="s">
        <v>114</v>
      </c>
      <c r="C38" s="29" t="s">
        <v>65</v>
      </c>
      <c r="D38" s="44" t="s">
        <v>105</v>
      </c>
      <c r="E38" s="12">
        <v>26422350</v>
      </c>
    </row>
    <row r="39" spans="1:5" ht="45">
      <c r="A39" s="29" t="s">
        <v>80</v>
      </c>
      <c r="B39" s="29" t="s">
        <v>102</v>
      </c>
      <c r="C39" s="29" t="s">
        <v>34</v>
      </c>
      <c r="D39" s="44" t="s">
        <v>386</v>
      </c>
      <c r="E39" s="12">
        <v>26420583</v>
      </c>
    </row>
    <row r="40" spans="1:5" ht="22.5">
      <c r="A40" s="29" t="s">
        <v>81</v>
      </c>
      <c r="B40" s="29" t="s">
        <v>115</v>
      </c>
      <c r="C40" s="29" t="s">
        <v>43</v>
      </c>
      <c r="D40" s="44" t="s">
        <v>387</v>
      </c>
      <c r="E40" s="12">
        <v>26422149</v>
      </c>
    </row>
    <row r="41" spans="1:5" ht="22.5">
      <c r="A41" s="29" t="s">
        <v>209</v>
      </c>
      <c r="B41" s="29" t="s">
        <v>388</v>
      </c>
      <c r="C41" s="29" t="s">
        <v>65</v>
      </c>
      <c r="D41" s="44" t="s">
        <v>104</v>
      </c>
      <c r="E41" s="12">
        <v>27946694</v>
      </c>
    </row>
    <row r="42" spans="1:5" ht="22.5">
      <c r="A42" s="29" t="s">
        <v>250</v>
      </c>
      <c r="B42" s="29" t="s">
        <v>389</v>
      </c>
      <c r="C42" s="29" t="s">
        <v>34</v>
      </c>
      <c r="D42" s="44" t="s">
        <v>390</v>
      </c>
      <c r="E42" s="12">
        <v>28155116</v>
      </c>
    </row>
    <row r="43" spans="1:5" ht="22.5">
      <c r="A43" s="29" t="s">
        <v>294</v>
      </c>
      <c r="B43" s="29" t="s">
        <v>391</v>
      </c>
      <c r="C43" s="29" t="s">
        <v>49</v>
      </c>
      <c r="D43" s="44" t="s">
        <v>105</v>
      </c>
      <c r="E43" s="12">
        <v>28266590</v>
      </c>
    </row>
    <row r="44" spans="1:5" ht="33.75">
      <c r="A44" s="29" t="s">
        <v>82</v>
      </c>
      <c r="B44" s="29" t="s">
        <v>103</v>
      </c>
      <c r="C44" s="29" t="s">
        <v>34</v>
      </c>
      <c r="D44" s="44" t="s">
        <v>392</v>
      </c>
      <c r="E44" s="12">
        <v>26847594</v>
      </c>
    </row>
    <row r="45" spans="1:5" ht="22.5">
      <c r="A45" s="29" t="s">
        <v>231</v>
      </c>
      <c r="B45" s="29" t="s">
        <v>393</v>
      </c>
      <c r="C45" s="29" t="s">
        <v>49</v>
      </c>
      <c r="D45" s="44" t="s">
        <v>105</v>
      </c>
      <c r="E45" s="12">
        <v>28091987</v>
      </c>
    </row>
    <row r="46" spans="1:5" ht="22.5">
      <c r="A46" s="29" t="s">
        <v>83</v>
      </c>
      <c r="B46" s="29" t="s">
        <v>116</v>
      </c>
      <c r="C46" s="29" t="s">
        <v>117</v>
      </c>
      <c r="D46" s="44" t="s">
        <v>105</v>
      </c>
      <c r="E46" s="12">
        <v>26361118</v>
      </c>
    </row>
    <row r="47" spans="1:5" ht="22.5">
      <c r="A47" s="29" t="s">
        <v>394</v>
      </c>
      <c r="B47" s="29" t="s">
        <v>395</v>
      </c>
      <c r="C47" s="29" t="s">
        <v>111</v>
      </c>
      <c r="D47" s="44" t="s">
        <v>105</v>
      </c>
      <c r="E47" s="12">
        <v>26647768</v>
      </c>
    </row>
    <row r="48" spans="1:5" ht="22.5">
      <c r="A48" s="30" t="s">
        <v>218</v>
      </c>
      <c r="B48" s="12">
        <v>7813425073</v>
      </c>
      <c r="C48" s="27">
        <v>781301001</v>
      </c>
      <c r="D48" s="12" t="s">
        <v>105</v>
      </c>
      <c r="E48" s="12">
        <v>27997553</v>
      </c>
    </row>
    <row r="49" spans="1:5" ht="22.5">
      <c r="A49" s="30" t="s">
        <v>84</v>
      </c>
      <c r="B49" s="12">
        <v>7802005951</v>
      </c>
      <c r="C49" s="27">
        <v>780201001</v>
      </c>
      <c r="D49" s="12" t="s">
        <v>104</v>
      </c>
      <c r="E49" s="12">
        <v>26422100</v>
      </c>
    </row>
    <row r="50" spans="1:5" ht="22.5">
      <c r="A50" s="30" t="s">
        <v>396</v>
      </c>
      <c r="B50" s="12">
        <v>7806008569</v>
      </c>
      <c r="C50" s="27">
        <v>783450001</v>
      </c>
      <c r="D50" s="12" t="s">
        <v>105</v>
      </c>
      <c r="E50" s="12">
        <v>28544720</v>
      </c>
    </row>
    <row r="51" spans="1:5" ht="22.5">
      <c r="A51" s="30" t="s">
        <v>85</v>
      </c>
      <c r="B51" s="12">
        <v>7813346618</v>
      </c>
      <c r="C51" s="27">
        <v>781301001</v>
      </c>
      <c r="D51" s="12" t="s">
        <v>105</v>
      </c>
      <c r="E51" s="12">
        <v>26641637</v>
      </c>
    </row>
    <row r="52" spans="1:5" ht="22.5">
      <c r="A52" s="30" t="s">
        <v>86</v>
      </c>
      <c r="B52" s="12">
        <v>7801566094</v>
      </c>
      <c r="C52" s="27">
        <v>780101001</v>
      </c>
      <c r="D52" s="12" t="s">
        <v>104</v>
      </c>
      <c r="E52" s="12">
        <v>27621401</v>
      </c>
    </row>
    <row r="53" spans="1:5" ht="22.5">
      <c r="A53" s="30" t="s">
        <v>211</v>
      </c>
      <c r="B53" s="12">
        <v>7806005590</v>
      </c>
      <c r="C53" s="27">
        <v>780601001</v>
      </c>
      <c r="D53" s="12" t="s">
        <v>105</v>
      </c>
      <c r="E53" s="12">
        <v>27956327</v>
      </c>
    </row>
    <row r="54" spans="1:5" ht="22.5">
      <c r="A54" s="30" t="s">
        <v>87</v>
      </c>
      <c r="B54" s="12">
        <v>7813047424</v>
      </c>
      <c r="C54" s="27">
        <v>781301001</v>
      </c>
      <c r="D54" s="12" t="s">
        <v>397</v>
      </c>
      <c r="E54" s="12">
        <v>26641618</v>
      </c>
    </row>
    <row r="55" spans="1:5" ht="22.5">
      <c r="A55" s="30" t="s">
        <v>219</v>
      </c>
      <c r="B55" s="12">
        <v>7816067965</v>
      </c>
      <c r="C55" s="27">
        <v>780101001</v>
      </c>
      <c r="D55" s="12" t="s">
        <v>104</v>
      </c>
      <c r="E55" s="12">
        <v>27997479</v>
      </c>
    </row>
    <row r="56" spans="1:5" ht="22.5">
      <c r="A56" s="30" t="s">
        <v>398</v>
      </c>
      <c r="B56" s="12">
        <v>7704784450</v>
      </c>
      <c r="C56" s="27">
        <v>781443001</v>
      </c>
      <c r="D56" s="12" t="s">
        <v>291</v>
      </c>
      <c r="E56" s="12">
        <v>26361128</v>
      </c>
    </row>
    <row r="57" spans="1:5" ht="22.5">
      <c r="A57" s="30" t="s">
        <v>399</v>
      </c>
      <c r="B57" s="12">
        <v>7813200545</v>
      </c>
      <c r="C57" s="27">
        <v>781301001</v>
      </c>
      <c r="D57" s="12" t="s">
        <v>105</v>
      </c>
      <c r="E57" s="12">
        <v>28812728</v>
      </c>
    </row>
    <row r="58" spans="1:5" ht="22.5">
      <c r="A58" s="30" t="s">
        <v>142</v>
      </c>
      <c r="B58" s="12">
        <v>7801133686</v>
      </c>
      <c r="C58" s="27">
        <v>780101001</v>
      </c>
      <c r="D58" s="12" t="s">
        <v>104</v>
      </c>
      <c r="E58" s="12">
        <v>27827361</v>
      </c>
    </row>
    <row r="59" spans="1:5" ht="22.5">
      <c r="A59" s="30" t="s">
        <v>88</v>
      </c>
      <c r="B59" s="12">
        <v>7804046015</v>
      </c>
      <c r="C59" s="27">
        <v>780401001</v>
      </c>
      <c r="D59" s="12" t="s">
        <v>105</v>
      </c>
      <c r="E59" s="12">
        <v>26361095</v>
      </c>
    </row>
    <row r="60" spans="1:5" ht="22.5">
      <c r="A60" s="30" t="s">
        <v>89</v>
      </c>
      <c r="B60" s="12">
        <v>7802071707</v>
      </c>
      <c r="C60" s="27">
        <v>783450001</v>
      </c>
      <c r="D60" s="12" t="s">
        <v>105</v>
      </c>
      <c r="E60" s="12">
        <v>26361091</v>
      </c>
    </row>
    <row r="61" spans="1:5" ht="22.5">
      <c r="A61" s="30" t="s">
        <v>243</v>
      </c>
      <c r="B61" s="12">
        <v>7802205799</v>
      </c>
      <c r="C61" s="27">
        <v>780201001</v>
      </c>
      <c r="D61" s="12" t="s">
        <v>104</v>
      </c>
      <c r="E61" s="12">
        <v>28146440</v>
      </c>
    </row>
    <row r="62" spans="1:5" ht="22.5">
      <c r="A62" s="30" t="s">
        <v>233</v>
      </c>
      <c r="B62" s="12">
        <v>7842335610</v>
      </c>
      <c r="C62" s="27">
        <v>784201001</v>
      </c>
      <c r="D62" s="12" t="s">
        <v>105</v>
      </c>
      <c r="E62" s="12">
        <v>26647775</v>
      </c>
    </row>
    <row r="63" spans="1:5" ht="22.5">
      <c r="A63" s="30" t="s">
        <v>226</v>
      </c>
      <c r="B63" s="12">
        <v>7813045025</v>
      </c>
      <c r="C63" s="27">
        <v>783450001</v>
      </c>
      <c r="D63" s="12" t="s">
        <v>387</v>
      </c>
      <c r="E63" s="12">
        <v>28042181</v>
      </c>
    </row>
    <row r="64" spans="1:5" ht="22.5">
      <c r="A64" s="30" t="s">
        <v>400</v>
      </c>
      <c r="B64" s="12">
        <v>7830002303</v>
      </c>
      <c r="C64" s="27">
        <v>783450001</v>
      </c>
      <c r="D64" s="12" t="s">
        <v>105</v>
      </c>
      <c r="E64" s="12">
        <v>28453717</v>
      </c>
    </row>
    <row r="65" spans="1:5" ht="56.25">
      <c r="A65" s="30" t="s">
        <v>90</v>
      </c>
      <c r="B65" s="12">
        <v>7804002321</v>
      </c>
      <c r="C65" s="27">
        <v>783450001</v>
      </c>
      <c r="D65" s="12" t="s">
        <v>401</v>
      </c>
      <c r="E65" s="12">
        <v>26361094</v>
      </c>
    </row>
    <row r="66" spans="1:5" ht="22.5">
      <c r="A66" s="30" t="s">
        <v>290</v>
      </c>
      <c r="B66" s="12">
        <v>7830000578</v>
      </c>
      <c r="C66" s="27">
        <v>470501001</v>
      </c>
      <c r="D66" s="12" t="s">
        <v>104</v>
      </c>
      <c r="E66" s="12">
        <v>26614924</v>
      </c>
    </row>
    <row r="67" spans="1:5" ht="22.5">
      <c r="A67" s="30" t="s">
        <v>31</v>
      </c>
      <c r="B67" s="12">
        <v>7807013138</v>
      </c>
      <c r="C67" s="27">
        <v>780701001</v>
      </c>
      <c r="D67" s="12" t="s">
        <v>104</v>
      </c>
      <c r="E67" s="12">
        <v>26361107</v>
      </c>
    </row>
    <row r="68" spans="1:5" ht="22.5">
      <c r="A68" s="30" t="s">
        <v>143</v>
      </c>
      <c r="B68" s="12">
        <v>7841333120</v>
      </c>
      <c r="C68" s="27">
        <v>784101001</v>
      </c>
      <c r="D68" s="12" t="s">
        <v>104</v>
      </c>
      <c r="E68" s="12">
        <v>27824854</v>
      </c>
    </row>
    <row r="69" spans="1:5" ht="22.5">
      <c r="A69" s="30" t="s">
        <v>402</v>
      </c>
      <c r="B69" s="12">
        <v>7804040302</v>
      </c>
      <c r="C69" s="27">
        <v>997850200</v>
      </c>
      <c r="D69" s="12" t="s">
        <v>403</v>
      </c>
      <c r="E69" s="12">
        <v>28453744</v>
      </c>
    </row>
    <row r="70" spans="1:5" ht="22.5">
      <c r="A70" s="30" t="s">
        <v>213</v>
      </c>
      <c r="B70" s="12">
        <v>7728156800</v>
      </c>
      <c r="C70" s="27">
        <v>780101001</v>
      </c>
      <c r="D70" s="12" t="s">
        <v>105</v>
      </c>
      <c r="E70" s="12">
        <v>27968093</v>
      </c>
    </row>
    <row r="71" spans="1:5" ht="45">
      <c r="A71" s="30" t="s">
        <v>32</v>
      </c>
      <c r="B71" s="12">
        <v>7805025346</v>
      </c>
      <c r="C71" s="27">
        <v>785050001</v>
      </c>
      <c r="D71" s="12" t="s">
        <v>404</v>
      </c>
      <c r="E71" s="12">
        <v>26361102</v>
      </c>
    </row>
    <row r="72" spans="1:5" ht="22.5">
      <c r="A72" s="30" t="s">
        <v>405</v>
      </c>
      <c r="B72" s="12">
        <v>7805654288</v>
      </c>
      <c r="C72" s="27">
        <v>780501001</v>
      </c>
      <c r="D72" s="12" t="s">
        <v>105</v>
      </c>
      <c r="E72" s="12">
        <v>28796102</v>
      </c>
    </row>
    <row r="73" spans="1:5" ht="33.75">
      <c r="A73" s="30" t="s">
        <v>126</v>
      </c>
      <c r="B73" s="12">
        <v>7825660956</v>
      </c>
      <c r="C73" s="27">
        <v>783450001</v>
      </c>
      <c r="D73" s="12" t="s">
        <v>406</v>
      </c>
      <c r="E73" s="12">
        <v>26361122</v>
      </c>
    </row>
    <row r="74" spans="1:5" ht="22.5">
      <c r="A74" s="30" t="s">
        <v>35</v>
      </c>
      <c r="B74" s="12">
        <v>7806469104</v>
      </c>
      <c r="C74" s="27">
        <v>783450001</v>
      </c>
      <c r="D74" s="12" t="s">
        <v>105</v>
      </c>
      <c r="E74" s="12">
        <v>27628470</v>
      </c>
    </row>
    <row r="75" spans="1:5" ht="22.5">
      <c r="A75" s="30" t="s">
        <v>36</v>
      </c>
      <c r="B75" s="12">
        <v>7802064795</v>
      </c>
      <c r="C75" s="27">
        <v>783450001</v>
      </c>
      <c r="D75" s="12" t="s">
        <v>105</v>
      </c>
      <c r="E75" s="12">
        <v>26422145</v>
      </c>
    </row>
    <row r="76" spans="1:5" ht="22.5">
      <c r="A76" s="30" t="s">
        <v>37</v>
      </c>
      <c r="B76" s="12">
        <v>7811056991</v>
      </c>
      <c r="C76" s="27">
        <v>781101001</v>
      </c>
      <c r="D76" s="12" t="s">
        <v>105</v>
      </c>
      <c r="E76" s="12">
        <v>27551052</v>
      </c>
    </row>
    <row r="77" spans="1:5" ht="45">
      <c r="A77" s="30" t="s">
        <v>39</v>
      </c>
      <c r="B77" s="12">
        <v>7703591134</v>
      </c>
      <c r="C77" s="27">
        <v>781943001</v>
      </c>
      <c r="D77" s="12" t="s">
        <v>407</v>
      </c>
      <c r="E77" s="12">
        <v>27307314</v>
      </c>
    </row>
    <row r="78" spans="1:5" ht="22.5">
      <c r="A78" s="30" t="s">
        <v>245</v>
      </c>
      <c r="B78" s="12">
        <v>7813464548</v>
      </c>
      <c r="C78" s="27">
        <v>781301001</v>
      </c>
      <c r="D78" s="12" t="s">
        <v>387</v>
      </c>
      <c r="E78" s="12">
        <v>28152707</v>
      </c>
    </row>
    <row r="79" spans="1:5" ht="33.75">
      <c r="A79" s="30" t="s">
        <v>41</v>
      </c>
      <c r="B79" s="12">
        <v>7811039386</v>
      </c>
      <c r="C79" s="27">
        <v>997850001</v>
      </c>
      <c r="D79" s="12" t="s">
        <v>408</v>
      </c>
      <c r="E79" s="12">
        <v>26647708</v>
      </c>
    </row>
    <row r="80" spans="1:5" ht="22.5">
      <c r="A80" s="30" t="s">
        <v>42</v>
      </c>
      <c r="B80" s="12">
        <v>7802052172</v>
      </c>
      <c r="C80" s="27">
        <v>780201001</v>
      </c>
      <c r="D80" s="12" t="s">
        <v>105</v>
      </c>
      <c r="E80" s="12">
        <v>26422310</v>
      </c>
    </row>
    <row r="81" spans="1:5" ht="33.75">
      <c r="A81" s="30" t="s">
        <v>203</v>
      </c>
      <c r="B81" s="12">
        <v>7708503727</v>
      </c>
      <c r="C81" s="27">
        <v>780445015</v>
      </c>
      <c r="D81" s="12" t="s">
        <v>409</v>
      </c>
      <c r="E81" s="12">
        <v>26814895</v>
      </c>
    </row>
    <row r="82" spans="1:5" ht="22.5">
      <c r="A82" s="30" t="s">
        <v>44</v>
      </c>
      <c r="B82" s="12">
        <v>7714783092</v>
      </c>
      <c r="C82" s="27">
        <v>783943001</v>
      </c>
      <c r="D82" s="12" t="s">
        <v>410</v>
      </c>
      <c r="E82" s="12">
        <v>26828034</v>
      </c>
    </row>
    <row r="83" spans="1:5" ht="22.5">
      <c r="A83" s="30" t="s">
        <v>45</v>
      </c>
      <c r="B83" s="12">
        <v>7806007100</v>
      </c>
      <c r="C83" s="27">
        <v>783450001</v>
      </c>
      <c r="D83" s="12" t="s">
        <v>105</v>
      </c>
      <c r="E83" s="12">
        <v>26361106</v>
      </c>
    </row>
    <row r="84" spans="1:5" ht="22.5">
      <c r="A84" s="30" t="s">
        <v>241</v>
      </c>
      <c r="B84" s="12">
        <v>7804036909</v>
      </c>
      <c r="C84" s="27">
        <v>780401001</v>
      </c>
      <c r="D84" s="12" t="s">
        <v>105</v>
      </c>
      <c r="E84" s="12">
        <v>28143840</v>
      </c>
    </row>
    <row r="85" spans="1:5" ht="22.5">
      <c r="A85" s="30" t="s">
        <v>292</v>
      </c>
      <c r="B85" s="12">
        <v>7805017514</v>
      </c>
      <c r="C85" s="27">
        <v>780501001</v>
      </c>
      <c r="D85" s="12" t="s">
        <v>105</v>
      </c>
      <c r="E85" s="12">
        <v>28255000</v>
      </c>
    </row>
    <row r="86" spans="1:5" ht="22.5">
      <c r="A86" s="30" t="s">
        <v>46</v>
      </c>
      <c r="B86" s="12">
        <v>7810537540</v>
      </c>
      <c r="C86" s="27">
        <v>783450001</v>
      </c>
      <c r="D86" s="12" t="s">
        <v>104</v>
      </c>
      <c r="E86" s="12">
        <v>26515996</v>
      </c>
    </row>
    <row r="87" spans="1:5" ht="22.5">
      <c r="A87" s="30" t="s">
        <v>47</v>
      </c>
      <c r="B87" s="12">
        <v>7802001308</v>
      </c>
      <c r="C87" s="27">
        <v>783450001</v>
      </c>
      <c r="D87" s="12" t="s">
        <v>105</v>
      </c>
      <c r="E87" s="12">
        <v>26422094</v>
      </c>
    </row>
    <row r="88" spans="1:5" ht="22.5">
      <c r="A88" s="30" t="s">
        <v>48</v>
      </c>
      <c r="B88" s="12">
        <v>7801020019</v>
      </c>
      <c r="C88" s="27">
        <v>780101001</v>
      </c>
      <c r="D88" s="12" t="s">
        <v>104</v>
      </c>
      <c r="E88" s="12">
        <v>26422130</v>
      </c>
    </row>
    <row r="89" spans="1:5" ht="22.5">
      <c r="A89" s="30" t="s">
        <v>50</v>
      </c>
      <c r="B89" s="12">
        <v>7810216498</v>
      </c>
      <c r="C89" s="27">
        <v>781001001</v>
      </c>
      <c r="D89" s="12" t="s">
        <v>105</v>
      </c>
      <c r="E89" s="12">
        <v>26590970</v>
      </c>
    </row>
    <row r="90" spans="1:5" ht="22.5">
      <c r="A90" s="30" t="s">
        <v>251</v>
      </c>
      <c r="B90" s="12">
        <v>7830000680</v>
      </c>
      <c r="C90" s="27">
        <v>780601001</v>
      </c>
      <c r="D90" s="12" t="s">
        <v>104</v>
      </c>
      <c r="E90" s="12">
        <v>28155094</v>
      </c>
    </row>
    <row r="91" spans="1:5" ht="11.25">
      <c r="A91" s="30" t="s">
        <v>144</v>
      </c>
      <c r="B91" s="12">
        <v>7841312071</v>
      </c>
      <c r="C91" s="27">
        <v>780501001</v>
      </c>
      <c r="D91" s="12" t="s">
        <v>123</v>
      </c>
      <c r="E91" s="12">
        <v>27054332</v>
      </c>
    </row>
    <row r="92" spans="1:5" ht="45">
      <c r="A92" s="30" t="s">
        <v>127</v>
      </c>
      <c r="B92" s="12">
        <v>7841312071</v>
      </c>
      <c r="C92" s="27">
        <v>780102001</v>
      </c>
      <c r="D92" s="12" t="s">
        <v>411</v>
      </c>
      <c r="E92" s="12">
        <v>26539356</v>
      </c>
    </row>
    <row r="93" spans="1:5" ht="22.5">
      <c r="A93" s="30" t="s">
        <v>232</v>
      </c>
      <c r="B93" s="12">
        <v>7825404448</v>
      </c>
      <c r="C93" s="27">
        <v>783450001</v>
      </c>
      <c r="D93" s="12" t="s">
        <v>390</v>
      </c>
      <c r="E93" s="12">
        <v>28091963</v>
      </c>
    </row>
    <row r="94" spans="1:5" ht="22.5">
      <c r="A94" s="30" t="s">
        <v>128</v>
      </c>
      <c r="B94" s="12">
        <v>7810577007</v>
      </c>
      <c r="C94" s="27">
        <v>781001001</v>
      </c>
      <c r="D94" s="12" t="s">
        <v>412</v>
      </c>
      <c r="E94" s="12">
        <v>26555650</v>
      </c>
    </row>
    <row r="95" spans="1:5" ht="22.5">
      <c r="A95" s="30" t="s">
        <v>53</v>
      </c>
      <c r="B95" s="12">
        <v>7810237177</v>
      </c>
      <c r="C95" s="27">
        <v>781001001</v>
      </c>
      <c r="D95" s="12" t="s">
        <v>403</v>
      </c>
      <c r="E95" s="12">
        <v>26422151</v>
      </c>
    </row>
    <row r="96" spans="1:5" ht="22.5">
      <c r="A96" s="30" t="s">
        <v>413</v>
      </c>
      <c r="B96" s="12">
        <v>7817015769</v>
      </c>
      <c r="C96" s="27">
        <v>783450001</v>
      </c>
      <c r="D96" s="12" t="s">
        <v>104</v>
      </c>
      <c r="E96" s="12">
        <v>28816484</v>
      </c>
    </row>
    <row r="97" spans="1:5" ht="22.5">
      <c r="A97" s="30" t="s">
        <v>212</v>
      </c>
      <c r="B97" s="12">
        <v>7806008745</v>
      </c>
      <c r="C97" s="27">
        <v>780601001</v>
      </c>
      <c r="D97" s="12" t="s">
        <v>342</v>
      </c>
      <c r="E97" s="12">
        <v>27961378</v>
      </c>
    </row>
    <row r="98" spans="1:5" ht="22.5">
      <c r="A98" s="30" t="s">
        <v>246</v>
      </c>
      <c r="B98" s="12">
        <v>7838418751</v>
      </c>
      <c r="C98" s="27">
        <v>997850001</v>
      </c>
      <c r="D98" s="12" t="s">
        <v>105</v>
      </c>
      <c r="E98" s="12">
        <v>28152736</v>
      </c>
    </row>
    <row r="99" spans="1:5" ht="22.5">
      <c r="A99" s="30" t="s">
        <v>242</v>
      </c>
      <c r="B99" s="12">
        <v>7806016697</v>
      </c>
      <c r="C99" s="27">
        <v>780601001</v>
      </c>
      <c r="D99" s="12" t="s">
        <v>105</v>
      </c>
      <c r="E99" s="12">
        <v>28145322</v>
      </c>
    </row>
    <row r="100" spans="1:5" ht="33.75">
      <c r="A100" s="30" t="s">
        <v>129</v>
      </c>
      <c r="B100" s="12">
        <v>7813323258</v>
      </c>
      <c r="C100" s="27">
        <v>780501001</v>
      </c>
      <c r="D100" s="12" t="s">
        <v>414</v>
      </c>
      <c r="E100" s="12">
        <v>26533887</v>
      </c>
    </row>
    <row r="101" spans="1:5" ht="22.5">
      <c r="A101" s="30" t="s">
        <v>227</v>
      </c>
      <c r="B101" s="12">
        <v>7801032688</v>
      </c>
      <c r="C101" s="27">
        <v>780101001</v>
      </c>
      <c r="D101" s="12" t="s">
        <v>390</v>
      </c>
      <c r="E101" s="12">
        <v>28042447</v>
      </c>
    </row>
    <row r="102" spans="1:5" ht="22.5">
      <c r="A102" s="30" t="s">
        <v>415</v>
      </c>
      <c r="B102" s="12">
        <v>7804509545</v>
      </c>
      <c r="C102" s="27">
        <v>780401001</v>
      </c>
      <c r="D102" s="12" t="s">
        <v>104</v>
      </c>
      <c r="E102" s="12">
        <v>28427914</v>
      </c>
    </row>
    <row r="103" spans="1:5" ht="11.25">
      <c r="A103" s="30" t="s">
        <v>130</v>
      </c>
      <c r="B103" s="12">
        <v>7826101774</v>
      </c>
      <c r="C103" s="27">
        <v>783801001</v>
      </c>
      <c r="D103" s="12" t="s">
        <v>131</v>
      </c>
      <c r="E103" s="12">
        <v>26421969</v>
      </c>
    </row>
    <row r="104" spans="1:5" ht="11.25">
      <c r="A104" s="30" t="s">
        <v>206</v>
      </c>
      <c r="B104" s="12">
        <v>7805185251</v>
      </c>
      <c r="C104" s="27">
        <v>781101001</v>
      </c>
      <c r="D104" s="12" t="s">
        <v>131</v>
      </c>
      <c r="E104" s="12">
        <v>26361105</v>
      </c>
    </row>
    <row r="105" spans="1:5" ht="22.5">
      <c r="A105" s="30" t="s">
        <v>145</v>
      </c>
      <c r="B105" s="12">
        <v>7826135075</v>
      </c>
      <c r="C105" s="27">
        <v>781301001</v>
      </c>
      <c r="D105" s="12" t="s">
        <v>105</v>
      </c>
      <c r="E105" s="12">
        <v>27819284</v>
      </c>
    </row>
    <row r="106" spans="1:5" ht="22.5">
      <c r="A106" s="30" t="s">
        <v>416</v>
      </c>
      <c r="B106" s="12">
        <v>7813554914</v>
      </c>
      <c r="C106" s="27">
        <v>781301001</v>
      </c>
      <c r="D106" s="12" t="s">
        <v>104</v>
      </c>
      <c r="E106" s="12">
        <v>28454938</v>
      </c>
    </row>
    <row r="107" spans="1:5" ht="22.5">
      <c r="A107" s="30" t="s">
        <v>247</v>
      </c>
      <c r="B107" s="12">
        <v>7801560631</v>
      </c>
      <c r="C107" s="27">
        <v>780101001</v>
      </c>
      <c r="D107" s="12" t="s">
        <v>403</v>
      </c>
      <c r="E107" s="12">
        <v>28152680</v>
      </c>
    </row>
    <row r="108" spans="1:5" ht="45">
      <c r="A108" s="30" t="s">
        <v>54</v>
      </c>
      <c r="B108" s="12">
        <v>7703590927</v>
      </c>
      <c r="C108" s="27">
        <v>785050001</v>
      </c>
      <c r="D108" s="12" t="s">
        <v>417</v>
      </c>
      <c r="E108" s="12">
        <v>26555079</v>
      </c>
    </row>
    <row r="109" spans="1:5" ht="22.5">
      <c r="A109" s="30" t="s">
        <v>228</v>
      </c>
      <c r="B109" s="12">
        <v>7840332364</v>
      </c>
      <c r="C109" s="27">
        <v>784001001</v>
      </c>
      <c r="D109" s="12" t="s">
        <v>105</v>
      </c>
      <c r="E109" s="12">
        <v>28042558</v>
      </c>
    </row>
    <row r="110" spans="1:5" ht="22.5">
      <c r="A110" s="30" t="s">
        <v>210</v>
      </c>
      <c r="B110" s="12">
        <v>4703088415</v>
      </c>
      <c r="C110" s="27">
        <v>781101001</v>
      </c>
      <c r="D110" s="12" t="s">
        <v>105</v>
      </c>
      <c r="E110" s="12">
        <v>27953647</v>
      </c>
    </row>
    <row r="111" spans="1:5" ht="22.5">
      <c r="A111" s="30" t="s">
        <v>418</v>
      </c>
      <c r="B111" s="12">
        <v>7805018099</v>
      </c>
      <c r="C111" s="27">
        <v>781001001</v>
      </c>
      <c r="D111" s="12" t="s">
        <v>105</v>
      </c>
      <c r="E111" s="12">
        <v>26424110</v>
      </c>
    </row>
    <row r="112" spans="1:5" ht="22.5">
      <c r="A112" s="30" t="s">
        <v>55</v>
      </c>
      <c r="B112" s="12">
        <v>7820304249</v>
      </c>
      <c r="C112" s="27">
        <v>782001001</v>
      </c>
      <c r="D112" s="12" t="s">
        <v>104</v>
      </c>
      <c r="E112" s="12">
        <v>26838677</v>
      </c>
    </row>
    <row r="113" spans="1:5" ht="33.75">
      <c r="A113" s="30" t="s">
        <v>419</v>
      </c>
      <c r="B113" s="12">
        <v>7804099257</v>
      </c>
      <c r="C113" s="27">
        <v>784301001</v>
      </c>
      <c r="D113" s="12" t="s">
        <v>420</v>
      </c>
      <c r="E113" s="12">
        <v>28448967</v>
      </c>
    </row>
    <row r="114" spans="1:5" ht="22.5">
      <c r="A114" s="30" t="s">
        <v>57</v>
      </c>
      <c r="B114" s="12">
        <v>7802127477</v>
      </c>
      <c r="C114" s="27">
        <v>780201001</v>
      </c>
      <c r="D114" s="12" t="s">
        <v>105</v>
      </c>
      <c r="E114" s="12">
        <v>26361092</v>
      </c>
    </row>
    <row r="115" spans="1:5" ht="22.5">
      <c r="A115" s="30" t="s">
        <v>229</v>
      </c>
      <c r="B115" s="12">
        <v>7717662353</v>
      </c>
      <c r="C115" s="27">
        <v>781145001</v>
      </c>
      <c r="D115" s="12" t="s">
        <v>104</v>
      </c>
      <c r="E115" s="12">
        <v>28042497</v>
      </c>
    </row>
    <row r="116" spans="1:5" ht="22.5">
      <c r="A116" s="30" t="s">
        <v>236</v>
      </c>
      <c r="B116" s="12">
        <v>7806150886</v>
      </c>
      <c r="C116" s="27">
        <v>780601001</v>
      </c>
      <c r="D116" s="12" t="s">
        <v>105</v>
      </c>
      <c r="E116" s="12">
        <v>28134896</v>
      </c>
    </row>
    <row r="117" spans="1:5" ht="22.5">
      <c r="A117" s="30" t="s">
        <v>235</v>
      </c>
      <c r="B117" s="12">
        <v>7804349796</v>
      </c>
      <c r="C117" s="27">
        <v>780401001</v>
      </c>
      <c r="D117" s="12" t="s">
        <v>421</v>
      </c>
      <c r="E117" s="12">
        <v>28122490</v>
      </c>
    </row>
    <row r="118" spans="1:5" ht="11.25">
      <c r="A118" s="30" t="s">
        <v>132</v>
      </c>
      <c r="B118" s="12">
        <v>7805065476</v>
      </c>
      <c r="C118" s="27">
        <v>780501001</v>
      </c>
      <c r="D118" s="12" t="s">
        <v>131</v>
      </c>
      <c r="E118" s="12">
        <v>26421911</v>
      </c>
    </row>
    <row r="119" spans="1:5" ht="22.5">
      <c r="A119" s="30" t="s">
        <v>58</v>
      </c>
      <c r="B119" s="12">
        <v>7802310698</v>
      </c>
      <c r="C119" s="27">
        <v>780201001</v>
      </c>
      <c r="D119" s="12" t="s">
        <v>342</v>
      </c>
      <c r="E119" s="12">
        <v>26361093</v>
      </c>
    </row>
    <row r="120" spans="1:5" ht="22.5">
      <c r="A120" s="30" t="s">
        <v>422</v>
      </c>
      <c r="B120" s="12">
        <v>7817330143</v>
      </c>
      <c r="C120" s="27">
        <v>781701001</v>
      </c>
      <c r="D120" s="12" t="s">
        <v>104</v>
      </c>
      <c r="E120" s="12">
        <v>28041958</v>
      </c>
    </row>
    <row r="121" spans="1:5" ht="22.5">
      <c r="A121" s="30" t="s">
        <v>59</v>
      </c>
      <c r="B121" s="12">
        <v>7801185204</v>
      </c>
      <c r="C121" s="27">
        <v>784101001</v>
      </c>
      <c r="D121" s="12" t="s">
        <v>351</v>
      </c>
      <c r="E121" s="12">
        <v>27546308</v>
      </c>
    </row>
    <row r="122" spans="1:5" ht="33.75">
      <c r="A122" s="30" t="s">
        <v>133</v>
      </c>
      <c r="B122" s="12">
        <v>7811322925</v>
      </c>
      <c r="C122" s="27">
        <v>781101001</v>
      </c>
      <c r="D122" s="12" t="s">
        <v>423</v>
      </c>
      <c r="E122" s="12">
        <v>26361113</v>
      </c>
    </row>
    <row r="123" spans="1:5" ht="22.5">
      <c r="A123" s="30" t="s">
        <v>248</v>
      </c>
      <c r="B123" s="12">
        <v>7802118578</v>
      </c>
      <c r="C123" s="27">
        <v>997350001</v>
      </c>
      <c r="D123" s="12" t="s">
        <v>104</v>
      </c>
      <c r="E123" s="12">
        <v>28152725</v>
      </c>
    </row>
    <row r="124" spans="1:5" ht="22.5">
      <c r="A124" s="30" t="s">
        <v>295</v>
      </c>
      <c r="B124" s="12">
        <v>7806055343</v>
      </c>
      <c r="C124" s="27">
        <v>783450001</v>
      </c>
      <c r="D124" s="12" t="s">
        <v>104</v>
      </c>
      <c r="E124" s="12">
        <v>28266783</v>
      </c>
    </row>
    <row r="125" spans="1:5" ht="11.25">
      <c r="A125" s="30" t="s">
        <v>134</v>
      </c>
      <c r="B125" s="12">
        <v>7825487243</v>
      </c>
      <c r="C125" s="27">
        <v>784101001</v>
      </c>
      <c r="D125" s="12" t="s">
        <v>131</v>
      </c>
      <c r="E125" s="12">
        <v>26422005</v>
      </c>
    </row>
    <row r="126" spans="1:5" ht="33.75">
      <c r="A126" s="30" t="s">
        <v>61</v>
      </c>
      <c r="B126" s="12">
        <v>7838024362</v>
      </c>
      <c r="C126" s="27">
        <v>783450001</v>
      </c>
      <c r="D126" s="12" t="s">
        <v>424</v>
      </c>
      <c r="E126" s="12">
        <v>26422017</v>
      </c>
    </row>
    <row r="127" spans="1:5" ht="22.5">
      <c r="A127" s="30" t="s">
        <v>208</v>
      </c>
      <c r="B127" s="12">
        <v>7811394126</v>
      </c>
      <c r="C127" s="27">
        <v>781101001</v>
      </c>
      <c r="D127" s="12" t="s">
        <v>104</v>
      </c>
      <c r="E127" s="12">
        <v>27880391</v>
      </c>
    </row>
    <row r="128" spans="1:5" ht="22.5">
      <c r="A128" s="30" t="s">
        <v>160</v>
      </c>
      <c r="B128" s="12">
        <v>7801374265</v>
      </c>
      <c r="C128" s="27">
        <v>781601001</v>
      </c>
      <c r="D128" s="12" t="s">
        <v>139</v>
      </c>
      <c r="E128" s="12">
        <v>26322164</v>
      </c>
    </row>
    <row r="129" spans="1:5" ht="22.5">
      <c r="A129" s="30" t="s">
        <v>62</v>
      </c>
      <c r="B129" s="12">
        <v>7810095885</v>
      </c>
      <c r="C129" s="27">
        <v>781001001</v>
      </c>
      <c r="D129" s="12" t="s">
        <v>104</v>
      </c>
      <c r="E129" s="12">
        <v>26361108</v>
      </c>
    </row>
    <row r="130" spans="1:5" ht="22.5">
      <c r="A130" s="30" t="s">
        <v>63</v>
      </c>
      <c r="B130" s="12">
        <v>7817044495</v>
      </c>
      <c r="C130" s="27">
        <v>781701001</v>
      </c>
      <c r="D130" s="12" t="s">
        <v>104</v>
      </c>
      <c r="E130" s="12">
        <v>26597829</v>
      </c>
    </row>
    <row r="131" spans="1:5" ht="22.5">
      <c r="A131" s="30" t="s">
        <v>252</v>
      </c>
      <c r="B131" s="12">
        <v>7802437912</v>
      </c>
      <c r="C131" s="27">
        <v>780201001</v>
      </c>
      <c r="D131" s="12" t="s">
        <v>421</v>
      </c>
      <c r="E131" s="12">
        <v>28155105</v>
      </c>
    </row>
    <row r="132" spans="1:5" ht="22.5">
      <c r="A132" s="30" t="s">
        <v>293</v>
      </c>
      <c r="B132" s="12">
        <v>7802385950</v>
      </c>
      <c r="C132" s="27">
        <v>780201001</v>
      </c>
      <c r="D132" s="12" t="s">
        <v>105</v>
      </c>
      <c r="E132" s="12">
        <v>28255011</v>
      </c>
    </row>
    <row r="133" spans="1:5" ht="22.5">
      <c r="A133" s="30" t="s">
        <v>146</v>
      </c>
      <c r="B133" s="12">
        <v>7802338277</v>
      </c>
      <c r="C133" s="27">
        <v>780201001</v>
      </c>
      <c r="D133" s="12" t="s">
        <v>104</v>
      </c>
      <c r="E133" s="12">
        <v>27831333</v>
      </c>
    </row>
    <row r="134" spans="1:5" ht="22.5">
      <c r="A134" s="30" t="s">
        <v>64</v>
      </c>
      <c r="B134" s="12">
        <v>7813479657</v>
      </c>
      <c r="C134" s="27">
        <v>781301001</v>
      </c>
      <c r="D134" s="12" t="s">
        <v>425</v>
      </c>
      <c r="E134" s="12">
        <v>27546295</v>
      </c>
    </row>
    <row r="135" spans="1:5" ht="22.5">
      <c r="A135" s="30" t="s">
        <v>426</v>
      </c>
      <c r="B135" s="12">
        <v>7805614870</v>
      </c>
      <c r="C135" s="27">
        <v>783901001</v>
      </c>
      <c r="D135" s="12" t="s">
        <v>427</v>
      </c>
      <c r="E135" s="12">
        <v>28509704</v>
      </c>
    </row>
    <row r="136" spans="1:5" ht="22.5">
      <c r="A136" s="30" t="s">
        <v>66</v>
      </c>
      <c r="B136" s="12">
        <v>7820029472</v>
      </c>
      <c r="C136" s="27">
        <v>782001001</v>
      </c>
      <c r="D136" s="12" t="s">
        <v>105</v>
      </c>
      <c r="E136" s="12">
        <v>26361121</v>
      </c>
    </row>
    <row r="137" spans="1:5" ht="22.5">
      <c r="A137" s="30" t="s">
        <v>234</v>
      </c>
      <c r="B137" s="12">
        <v>7810270209</v>
      </c>
      <c r="C137" s="27">
        <v>781001001</v>
      </c>
      <c r="D137" s="12" t="s">
        <v>105</v>
      </c>
      <c r="E137" s="12">
        <v>28113372</v>
      </c>
    </row>
    <row r="138" spans="1:5" ht="11.25">
      <c r="A138" s="30" t="s">
        <v>135</v>
      </c>
      <c r="B138" s="12">
        <v>7814122120</v>
      </c>
      <c r="C138" s="27">
        <v>781401001</v>
      </c>
      <c r="D138" s="12" t="s">
        <v>131</v>
      </c>
      <c r="E138" s="12">
        <v>26421986</v>
      </c>
    </row>
    <row r="139" spans="1:5" ht="33.75">
      <c r="A139" s="30" t="s">
        <v>428</v>
      </c>
      <c r="B139" s="12">
        <v>7806438628</v>
      </c>
      <c r="C139" s="27">
        <v>780601001</v>
      </c>
      <c r="D139" s="12" t="s">
        <v>429</v>
      </c>
      <c r="E139" s="12">
        <v>28422808</v>
      </c>
    </row>
    <row r="140" spans="1:5" ht="11.25">
      <c r="A140" s="30" t="s">
        <v>207</v>
      </c>
      <c r="B140" s="12">
        <v>7841314985</v>
      </c>
      <c r="C140" s="27">
        <v>784101001</v>
      </c>
      <c r="D140" s="12" t="s">
        <v>131</v>
      </c>
      <c r="E140" s="12">
        <v>26361135</v>
      </c>
    </row>
    <row r="141" spans="1:5" ht="22.5">
      <c r="A141" s="30" t="s">
        <v>214</v>
      </c>
      <c r="B141" s="12">
        <v>7839357460</v>
      </c>
      <c r="C141" s="27">
        <v>783901001</v>
      </c>
      <c r="D141" s="12" t="s">
        <v>105</v>
      </c>
      <c r="E141" s="12">
        <v>27971244</v>
      </c>
    </row>
    <row r="142" spans="1:5" ht="22.5">
      <c r="A142" s="30" t="s">
        <v>430</v>
      </c>
      <c r="B142" s="12">
        <v>7805519673</v>
      </c>
      <c r="C142" s="27">
        <v>783801001</v>
      </c>
      <c r="D142" s="12" t="s">
        <v>105</v>
      </c>
      <c r="E142" s="12">
        <v>28151979</v>
      </c>
    </row>
    <row r="143" spans="1:5" ht="22.5">
      <c r="A143" s="30" t="s">
        <v>431</v>
      </c>
      <c r="B143" s="12">
        <v>7802853013</v>
      </c>
      <c r="C143" s="27">
        <v>780201001</v>
      </c>
      <c r="D143" s="12" t="s">
        <v>105</v>
      </c>
      <c r="E143" s="12">
        <v>28511826</v>
      </c>
    </row>
    <row r="144" spans="1:5" ht="22.5">
      <c r="A144" s="30" t="s">
        <v>432</v>
      </c>
      <c r="B144" s="12">
        <v>7841014910</v>
      </c>
      <c r="C144" s="27">
        <v>784101001</v>
      </c>
      <c r="D144" s="12" t="s">
        <v>433</v>
      </c>
      <c r="E144" s="12">
        <v>28798987</v>
      </c>
    </row>
    <row r="145" spans="1:5" ht="22.5">
      <c r="A145" s="30" t="s">
        <v>220</v>
      </c>
      <c r="B145" s="12">
        <v>7820034338</v>
      </c>
      <c r="C145" s="27">
        <v>782001001</v>
      </c>
      <c r="D145" s="12" t="s">
        <v>105</v>
      </c>
      <c r="E145" s="12">
        <v>28001891</v>
      </c>
    </row>
    <row r="146" spans="1:5" ht="33.75">
      <c r="A146" s="30" t="s">
        <v>67</v>
      </c>
      <c r="B146" s="12">
        <v>7813114617</v>
      </c>
      <c r="C146" s="27">
        <v>781301001</v>
      </c>
      <c r="D146" s="12" t="s">
        <v>434</v>
      </c>
      <c r="E146" s="12">
        <v>26361115</v>
      </c>
    </row>
    <row r="147" spans="1:5" ht="22.5">
      <c r="A147" s="30" t="s">
        <v>435</v>
      </c>
      <c r="B147" s="12">
        <v>7810467163</v>
      </c>
      <c r="C147" s="27">
        <v>783101001</v>
      </c>
      <c r="D147" s="12" t="s">
        <v>105</v>
      </c>
      <c r="E147" s="12">
        <v>28042530</v>
      </c>
    </row>
    <row r="148" spans="1:5" ht="22.5">
      <c r="A148" s="30" t="s">
        <v>216</v>
      </c>
      <c r="B148" s="12">
        <v>7813109141</v>
      </c>
      <c r="C148" s="27">
        <v>781301001</v>
      </c>
      <c r="D148" s="12" t="s">
        <v>104</v>
      </c>
      <c r="E148" s="12">
        <v>27988538</v>
      </c>
    </row>
    <row r="149" spans="1:5" ht="22.5">
      <c r="A149" s="30" t="s">
        <v>230</v>
      </c>
      <c r="B149" s="12">
        <v>7810509293</v>
      </c>
      <c r="C149" s="27">
        <v>781001001</v>
      </c>
      <c r="D149" s="12" t="s">
        <v>104</v>
      </c>
      <c r="E149" s="12">
        <v>28042486</v>
      </c>
    </row>
    <row r="150" spans="1:5" ht="22.5">
      <c r="A150" s="30" t="s">
        <v>167</v>
      </c>
      <c r="B150" s="12">
        <v>7804176134</v>
      </c>
      <c r="C150" s="27">
        <v>780401001</v>
      </c>
      <c r="D150" s="12" t="s">
        <v>104</v>
      </c>
      <c r="E150" s="12">
        <v>27848302</v>
      </c>
    </row>
    <row r="151" spans="1:5" ht="22.5">
      <c r="A151" s="30" t="s">
        <v>237</v>
      </c>
      <c r="B151" s="12">
        <v>7801089980</v>
      </c>
      <c r="C151" s="27">
        <v>780101001</v>
      </c>
      <c r="D151" s="12" t="s">
        <v>387</v>
      </c>
      <c r="E151" s="12">
        <v>28134965</v>
      </c>
    </row>
    <row r="152" spans="1:5" ht="22.5">
      <c r="A152" s="30" t="s">
        <v>91</v>
      </c>
      <c r="B152" s="12">
        <v>7806007029</v>
      </c>
      <c r="C152" s="27">
        <v>780601001</v>
      </c>
      <c r="D152" s="12" t="s">
        <v>351</v>
      </c>
      <c r="E152" s="12">
        <v>26422092</v>
      </c>
    </row>
    <row r="153" spans="1:5" ht="33.75">
      <c r="A153" s="30" t="s">
        <v>92</v>
      </c>
      <c r="B153" s="12">
        <v>7811375691</v>
      </c>
      <c r="C153" s="27">
        <v>781101001</v>
      </c>
      <c r="D153" s="12" t="s">
        <v>436</v>
      </c>
      <c r="E153" s="12">
        <v>26361114</v>
      </c>
    </row>
    <row r="154" spans="1:5" ht="22.5">
      <c r="A154" s="30" t="s">
        <v>215</v>
      </c>
      <c r="B154" s="12">
        <v>7806302458</v>
      </c>
      <c r="C154" s="27">
        <v>780601001</v>
      </c>
      <c r="D154" s="12" t="s">
        <v>105</v>
      </c>
      <c r="E154" s="12">
        <v>27976484</v>
      </c>
    </row>
    <row r="155" spans="1:5" ht="22.5">
      <c r="A155" s="30" t="s">
        <v>136</v>
      </c>
      <c r="B155" s="12">
        <v>7826087336</v>
      </c>
      <c r="C155" s="27">
        <v>783901001</v>
      </c>
      <c r="D155" s="12" t="s">
        <v>437</v>
      </c>
      <c r="E155" s="12">
        <v>26769190</v>
      </c>
    </row>
    <row r="156" spans="1:5" ht="11.25">
      <c r="A156" s="30" t="s">
        <v>137</v>
      </c>
      <c r="B156" s="12">
        <v>7841378040</v>
      </c>
      <c r="C156" s="27">
        <v>784101001</v>
      </c>
      <c r="D156" s="12" t="s">
        <v>438</v>
      </c>
      <c r="E156" s="12">
        <v>26641597</v>
      </c>
    </row>
    <row r="157" spans="1:5" ht="22.5">
      <c r="A157" s="30" t="s">
        <v>439</v>
      </c>
      <c r="B157" s="12">
        <v>7805387057</v>
      </c>
      <c r="C157" s="27">
        <v>780501001</v>
      </c>
      <c r="D157" s="12" t="s">
        <v>104</v>
      </c>
      <c r="E157" s="12">
        <v>26421941</v>
      </c>
    </row>
    <row r="158" spans="1:5" ht="22.5">
      <c r="A158" s="30" t="s">
        <v>93</v>
      </c>
      <c r="B158" s="12">
        <v>7801379947</v>
      </c>
      <c r="C158" s="27">
        <v>780101001</v>
      </c>
      <c r="D158" s="12" t="s">
        <v>105</v>
      </c>
      <c r="E158" s="12">
        <v>26361090</v>
      </c>
    </row>
    <row r="159" spans="1:5" ht="11.25">
      <c r="A159" s="30" t="s">
        <v>138</v>
      </c>
      <c r="B159" s="12">
        <v>7811141414</v>
      </c>
      <c r="C159" s="27">
        <v>781101001</v>
      </c>
      <c r="D159" s="12" t="s">
        <v>131</v>
      </c>
      <c r="E159" s="12">
        <v>26361112</v>
      </c>
    </row>
    <row r="160" spans="1:5" ht="22.5">
      <c r="A160" s="30" t="s">
        <v>94</v>
      </c>
      <c r="B160" s="12">
        <v>7826140438</v>
      </c>
      <c r="C160" s="27">
        <v>783901001</v>
      </c>
      <c r="D160" s="12" t="s">
        <v>387</v>
      </c>
      <c r="E160" s="12">
        <v>26361123</v>
      </c>
    </row>
    <row r="161" spans="1:5" ht="22.5">
      <c r="A161" s="30" t="s">
        <v>440</v>
      </c>
      <c r="B161" s="12">
        <v>7814422759</v>
      </c>
      <c r="C161" s="27">
        <v>781401001</v>
      </c>
      <c r="D161" s="12" t="s">
        <v>104</v>
      </c>
      <c r="E161" s="12">
        <v>28423270</v>
      </c>
    </row>
    <row r="162" spans="1:5" ht="22.5">
      <c r="A162" s="30" t="s">
        <v>95</v>
      </c>
      <c r="B162" s="12">
        <v>7207009725</v>
      </c>
      <c r="C162" s="27">
        <v>783901001</v>
      </c>
      <c r="D162" s="12" t="s">
        <v>104</v>
      </c>
      <c r="E162" s="12">
        <v>26578046</v>
      </c>
    </row>
    <row r="163" spans="1:5" ht="22.5">
      <c r="A163" s="30" t="s">
        <v>441</v>
      </c>
      <c r="B163" s="12">
        <v>7703792360</v>
      </c>
      <c r="C163" s="27">
        <v>780701001</v>
      </c>
      <c r="D163" s="12" t="s">
        <v>105</v>
      </c>
      <c r="E163" s="12">
        <v>28496542</v>
      </c>
    </row>
    <row r="164" spans="1:5" ht="22.5">
      <c r="A164" s="30" t="s">
        <v>96</v>
      </c>
      <c r="B164" s="12">
        <v>7820027796</v>
      </c>
      <c r="C164" s="27">
        <v>782001001</v>
      </c>
      <c r="D164" s="12" t="s">
        <v>387</v>
      </c>
      <c r="E164" s="12">
        <v>26516049</v>
      </c>
    </row>
    <row r="165" spans="1:5" ht="22.5">
      <c r="A165" s="30" t="s">
        <v>253</v>
      </c>
      <c r="B165" s="12">
        <v>7820013553</v>
      </c>
      <c r="C165" s="27">
        <v>782001001</v>
      </c>
      <c r="D165" s="12" t="s">
        <v>342</v>
      </c>
      <c r="E165" s="12">
        <v>28191592</v>
      </c>
    </row>
    <row r="166" spans="1:5" ht="45">
      <c r="A166" s="30" t="s">
        <v>164</v>
      </c>
      <c r="B166" s="12">
        <v>7830000970</v>
      </c>
      <c r="C166" s="27">
        <v>783450001</v>
      </c>
      <c r="D166" s="12" t="s">
        <v>442</v>
      </c>
      <c r="E166" s="12">
        <v>26322166</v>
      </c>
    </row>
    <row r="167" spans="1:5" ht="22.5">
      <c r="A167" s="30" t="s">
        <v>240</v>
      </c>
      <c r="B167" s="12">
        <v>7707049388</v>
      </c>
      <c r="C167" s="27">
        <v>784001001</v>
      </c>
      <c r="D167" s="12" t="s">
        <v>342</v>
      </c>
      <c r="E167" s="12">
        <v>26357538</v>
      </c>
    </row>
    <row r="168" spans="1:5" ht="22.5">
      <c r="A168" s="30" t="s">
        <v>443</v>
      </c>
      <c r="B168" s="12">
        <v>7813045547</v>
      </c>
      <c r="C168" s="27">
        <v>781301001</v>
      </c>
      <c r="D168" s="12" t="s">
        <v>351</v>
      </c>
      <c r="E168" s="12">
        <v>27995413</v>
      </c>
    </row>
    <row r="169" spans="1:5" ht="22.5">
      <c r="A169" s="30" t="s">
        <v>444</v>
      </c>
      <c r="B169" s="12">
        <v>7812029408</v>
      </c>
      <c r="C169" s="27">
        <v>783801001</v>
      </c>
      <c r="D169" s="12" t="s">
        <v>390</v>
      </c>
      <c r="E169" s="12">
        <v>28454949</v>
      </c>
    </row>
    <row r="170" spans="1:5" ht="22.5">
      <c r="A170" s="30" t="s">
        <v>445</v>
      </c>
      <c r="B170" s="12">
        <v>7805029012</v>
      </c>
      <c r="C170" s="27">
        <v>780501001</v>
      </c>
      <c r="D170" s="12" t="s">
        <v>105</v>
      </c>
      <c r="E170" s="12">
        <v>26361089</v>
      </c>
    </row>
    <row r="171" spans="1:5" ht="33.75">
      <c r="A171" s="30" t="s">
        <v>446</v>
      </c>
      <c r="B171" s="12">
        <v>7804040077</v>
      </c>
      <c r="C171" s="27">
        <v>780401001</v>
      </c>
      <c r="D171" s="12" t="s">
        <v>447</v>
      </c>
      <c r="E171" s="12">
        <v>26491915</v>
      </c>
    </row>
    <row r="172" spans="1:5" ht="22.5">
      <c r="A172" s="30" t="s">
        <v>448</v>
      </c>
      <c r="B172" s="12">
        <v>7812009592</v>
      </c>
      <c r="C172" s="27">
        <v>783801001</v>
      </c>
      <c r="D172" s="12" t="s">
        <v>390</v>
      </c>
      <c r="E172" s="12">
        <v>26422396</v>
      </c>
    </row>
    <row r="173" spans="1:5" ht="22.5">
      <c r="A173" s="30" t="s">
        <v>449</v>
      </c>
      <c r="B173" s="12">
        <v>7813045434</v>
      </c>
      <c r="C173" s="27">
        <v>781301001</v>
      </c>
      <c r="D173" s="12" t="s">
        <v>105</v>
      </c>
      <c r="E173" s="12">
        <v>28436138</v>
      </c>
    </row>
    <row r="174" spans="1:5" ht="22.5">
      <c r="A174" s="30" t="s">
        <v>450</v>
      </c>
      <c r="B174" s="12">
        <v>7817002417</v>
      </c>
      <c r="C174" s="27">
        <v>781701001</v>
      </c>
      <c r="D174" s="12" t="s">
        <v>104</v>
      </c>
      <c r="E174" s="12">
        <v>28485475</v>
      </c>
    </row>
    <row r="175" spans="1:5" ht="22.5">
      <c r="A175" s="30" t="s">
        <v>451</v>
      </c>
      <c r="B175" s="12">
        <v>7818001991</v>
      </c>
      <c r="C175" s="27">
        <v>784301001</v>
      </c>
      <c r="D175" s="12" t="s">
        <v>105</v>
      </c>
      <c r="E175" s="12">
        <v>28505234</v>
      </c>
    </row>
    <row r="176" spans="1:5" ht="22.5">
      <c r="A176" s="30" t="s">
        <v>97</v>
      </c>
      <c r="B176" s="12">
        <v>7805005950</v>
      </c>
      <c r="C176" s="27">
        <v>783450001</v>
      </c>
      <c r="D176" s="12" t="s">
        <v>105</v>
      </c>
      <c r="E176" s="12">
        <v>26361099</v>
      </c>
    </row>
    <row r="177" spans="1:5" ht="22.5">
      <c r="A177" s="30" t="s">
        <v>452</v>
      </c>
      <c r="B177" s="12">
        <v>7820016787</v>
      </c>
      <c r="C177" s="27">
        <v>782001001</v>
      </c>
      <c r="D177" s="12" t="s">
        <v>104</v>
      </c>
      <c r="E177" s="12">
        <v>28508026</v>
      </c>
    </row>
  </sheetData>
  <sheetProtection formatColumns="0" formatRows="0"/>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_02">
    <tabColor rgb="FFFF0000"/>
  </sheetPr>
  <dimension ref="A1:G82"/>
  <sheetViews>
    <sheetView showGridLines="0" zoomScalePageLayoutView="0" workbookViewId="0" topLeftCell="A1">
      <selection activeCell="D44" sqref="D44"/>
    </sheetView>
  </sheetViews>
  <sheetFormatPr defaultColWidth="21.57421875" defaultRowHeight="11.25"/>
  <cols>
    <col min="1" max="1" width="43.00390625" style="2" customWidth="1"/>
    <col min="2" max="2" width="11.57421875" style="10" customWidth="1"/>
    <col min="3" max="3" width="9.8515625" style="27" customWidth="1"/>
    <col min="4" max="4" width="41.7109375" style="12" customWidth="1"/>
    <col min="5" max="5" width="18.28125" style="12" customWidth="1"/>
    <col min="6" max="250" width="9.140625" style="12" customWidth="1"/>
    <col min="251" max="251" width="44.8515625" style="12" customWidth="1"/>
    <col min="252" max="252" width="28.28125" style="12" customWidth="1"/>
    <col min="253" max="253" width="6.28125" style="12" customWidth="1"/>
    <col min="254" max="254" width="5.57421875" style="12" customWidth="1"/>
    <col min="255" max="255" width="33.140625" style="12" customWidth="1"/>
    <col min="256" max="16384" width="21.57421875" style="12" customWidth="1"/>
  </cols>
  <sheetData>
    <row r="1" spans="1:5" s="3" customFormat="1" ht="11.25">
      <c r="A1" s="29" t="s">
        <v>15</v>
      </c>
      <c r="B1" s="29" t="s">
        <v>4</v>
      </c>
      <c r="C1" s="29" t="s">
        <v>5</v>
      </c>
      <c r="D1" s="29" t="s">
        <v>16</v>
      </c>
      <c r="E1" s="3" t="s">
        <v>17</v>
      </c>
    </row>
    <row r="2" spans="1:7" s="3" customFormat="1" ht="11.25">
      <c r="A2" s="29" t="s">
        <v>80</v>
      </c>
      <c r="B2" s="29" t="s">
        <v>102</v>
      </c>
      <c r="C2" s="29" t="s">
        <v>34</v>
      </c>
      <c r="D2" s="29" t="s">
        <v>201</v>
      </c>
      <c r="E2" s="29">
        <v>26420583</v>
      </c>
      <c r="F2" s="29"/>
      <c r="G2" s="29"/>
    </row>
    <row r="3" spans="1:7" s="3" customFormat="1" ht="11.25">
      <c r="A3" s="29" t="s">
        <v>32</v>
      </c>
      <c r="B3" s="29" t="s">
        <v>33</v>
      </c>
      <c r="C3" s="29" t="s">
        <v>170</v>
      </c>
      <c r="D3" s="29" t="s">
        <v>195</v>
      </c>
      <c r="E3" s="29">
        <v>26361102</v>
      </c>
      <c r="F3" s="29"/>
      <c r="G3" s="29"/>
    </row>
    <row r="4" spans="1:7" s="3" customFormat="1" ht="11.25">
      <c r="A4" s="29" t="s">
        <v>149</v>
      </c>
      <c r="B4" s="29" t="s">
        <v>173</v>
      </c>
      <c r="C4" s="29" t="s">
        <v>120</v>
      </c>
      <c r="D4" s="29" t="s">
        <v>148</v>
      </c>
      <c r="E4" s="29">
        <v>26322162</v>
      </c>
      <c r="F4" s="29"/>
      <c r="G4" s="29"/>
    </row>
    <row r="5" spans="1:7" s="3" customFormat="1" ht="11.25">
      <c r="A5" s="29" t="s">
        <v>150</v>
      </c>
      <c r="B5" s="29" t="s">
        <v>174</v>
      </c>
      <c r="C5" s="29" t="s">
        <v>56</v>
      </c>
      <c r="D5" s="29" t="s">
        <v>148</v>
      </c>
      <c r="E5" s="29">
        <v>26322153</v>
      </c>
      <c r="F5" s="29"/>
      <c r="G5" s="29"/>
    </row>
    <row r="6" spans="1:7" ht="11.25">
      <c r="A6" s="29" t="s">
        <v>151</v>
      </c>
      <c r="B6" s="29" t="s">
        <v>175</v>
      </c>
      <c r="C6" s="29" t="s">
        <v>176</v>
      </c>
      <c r="D6" s="29" t="s">
        <v>148</v>
      </c>
      <c r="E6" s="29">
        <v>27126047</v>
      </c>
      <c r="F6" s="29"/>
      <c r="G6" s="29"/>
    </row>
    <row r="7" spans="1:7" ht="11.25">
      <c r="A7" s="29" t="s">
        <v>152</v>
      </c>
      <c r="B7" s="29" t="s">
        <v>177</v>
      </c>
      <c r="C7" s="29" t="s">
        <v>178</v>
      </c>
      <c r="D7" s="29" t="s">
        <v>153</v>
      </c>
      <c r="E7" s="29">
        <v>26797003</v>
      </c>
      <c r="F7" s="29"/>
      <c r="G7" s="29"/>
    </row>
    <row r="8" spans="1:7" ht="11.25">
      <c r="A8" s="29" t="s">
        <v>154</v>
      </c>
      <c r="B8" s="29" t="s">
        <v>179</v>
      </c>
      <c r="C8" s="29" t="s">
        <v>65</v>
      </c>
      <c r="D8" s="29" t="s">
        <v>148</v>
      </c>
      <c r="E8" s="29">
        <v>26322163</v>
      </c>
      <c r="F8" s="29"/>
      <c r="G8" s="29"/>
    </row>
    <row r="9" spans="1:7" ht="11.25">
      <c r="A9" s="29" t="s">
        <v>155</v>
      </c>
      <c r="B9" s="29" t="s">
        <v>180</v>
      </c>
      <c r="C9" s="29" t="s">
        <v>68</v>
      </c>
      <c r="D9" s="29" t="s">
        <v>153</v>
      </c>
      <c r="E9" s="29">
        <v>26424359</v>
      </c>
      <c r="F9" s="29"/>
      <c r="G9" s="29"/>
    </row>
    <row r="10" spans="1:7" ht="11.25">
      <c r="A10" s="29" t="s">
        <v>156</v>
      </c>
      <c r="B10" s="29" t="s">
        <v>181</v>
      </c>
      <c r="C10" s="29" t="s">
        <v>34</v>
      </c>
      <c r="D10" s="29" t="s">
        <v>148</v>
      </c>
      <c r="E10" s="29">
        <v>26322156</v>
      </c>
      <c r="F10" s="29"/>
      <c r="G10" s="29"/>
    </row>
    <row r="11" spans="1:7" ht="11.25">
      <c r="A11" s="29" t="s">
        <v>157</v>
      </c>
      <c r="B11" s="29" t="s">
        <v>147</v>
      </c>
      <c r="C11" s="29" t="s">
        <v>182</v>
      </c>
      <c r="D11" s="29" t="s">
        <v>148</v>
      </c>
      <c r="E11" s="29">
        <v>26322159</v>
      </c>
      <c r="F11" s="29"/>
      <c r="G11" s="29"/>
    </row>
    <row r="12" spans="1:7" ht="11.25">
      <c r="A12" s="29" t="s">
        <v>158</v>
      </c>
      <c r="B12" s="29" t="s">
        <v>183</v>
      </c>
      <c r="C12" s="29" t="s">
        <v>51</v>
      </c>
      <c r="D12" s="29" t="s">
        <v>148</v>
      </c>
      <c r="E12" s="29">
        <v>26322161</v>
      </c>
      <c r="F12" s="29"/>
      <c r="G12" s="29"/>
    </row>
    <row r="13" spans="1:7" ht="11.25">
      <c r="A13" s="29" t="s">
        <v>159</v>
      </c>
      <c r="B13" s="29" t="s">
        <v>184</v>
      </c>
      <c r="C13" s="29" t="s">
        <v>120</v>
      </c>
      <c r="D13" s="29" t="s">
        <v>148</v>
      </c>
      <c r="E13" s="29">
        <v>26608446</v>
      </c>
      <c r="F13" s="29"/>
      <c r="G13" s="29"/>
    </row>
    <row r="14" spans="1:7" ht="11.25">
      <c r="A14" s="29" t="s">
        <v>160</v>
      </c>
      <c r="B14" s="29" t="s">
        <v>185</v>
      </c>
      <c r="C14" s="29" t="s">
        <v>117</v>
      </c>
      <c r="D14" s="29" t="s">
        <v>202</v>
      </c>
      <c r="E14" s="29">
        <v>26322164</v>
      </c>
      <c r="F14" s="29"/>
      <c r="G14" s="29"/>
    </row>
    <row r="15" spans="1:7" ht="11.25">
      <c r="A15" s="29" t="s">
        <v>161</v>
      </c>
      <c r="B15" s="29" t="s">
        <v>186</v>
      </c>
      <c r="C15" s="29" t="s">
        <v>43</v>
      </c>
      <c r="D15" s="29" t="s">
        <v>148</v>
      </c>
      <c r="E15" s="29">
        <v>26840521</v>
      </c>
      <c r="F15" s="29"/>
      <c r="G15" s="29"/>
    </row>
    <row r="16" spans="1:7" ht="11.25">
      <c r="A16" s="29" t="s">
        <v>162</v>
      </c>
      <c r="B16" s="29" t="s">
        <v>187</v>
      </c>
      <c r="C16" s="29" t="s">
        <v>56</v>
      </c>
      <c r="D16" s="29" t="s">
        <v>148</v>
      </c>
      <c r="E16" s="29">
        <v>26597512</v>
      </c>
      <c r="F16" s="29"/>
      <c r="G16" s="29"/>
    </row>
    <row r="17" spans="1:7" ht="11.25">
      <c r="A17" s="29" t="s">
        <v>163</v>
      </c>
      <c r="B17" s="29" t="s">
        <v>188</v>
      </c>
      <c r="C17" s="29" t="s">
        <v>189</v>
      </c>
      <c r="D17" s="29" t="s">
        <v>148</v>
      </c>
      <c r="E17" s="29">
        <v>26322158</v>
      </c>
      <c r="F17" s="29"/>
      <c r="G17" s="29"/>
    </row>
    <row r="18" spans="1:7" ht="11.25">
      <c r="A18" s="29" t="s">
        <v>164</v>
      </c>
      <c r="B18" s="29" t="s">
        <v>190</v>
      </c>
      <c r="C18" s="29" t="s">
        <v>34</v>
      </c>
      <c r="D18" s="29" t="s">
        <v>139</v>
      </c>
      <c r="E18" s="29">
        <v>26322166</v>
      </c>
      <c r="F18" s="29"/>
      <c r="G18" s="29"/>
    </row>
    <row r="19" spans="1:7" ht="11.25">
      <c r="A19" s="29" t="s">
        <v>165</v>
      </c>
      <c r="B19" s="29" t="s">
        <v>191</v>
      </c>
      <c r="C19" s="29" t="s">
        <v>120</v>
      </c>
      <c r="D19" s="29" t="s">
        <v>148</v>
      </c>
      <c r="E19" s="29">
        <v>26361117</v>
      </c>
      <c r="F19" s="29"/>
      <c r="G19" s="29"/>
    </row>
    <row r="20" spans="1:7" ht="11.25">
      <c r="A20" s="29" t="s">
        <v>166</v>
      </c>
      <c r="B20" s="29" t="s">
        <v>192</v>
      </c>
      <c r="C20" s="29" t="s">
        <v>193</v>
      </c>
      <c r="D20" s="29" t="s">
        <v>153</v>
      </c>
      <c r="E20" s="29">
        <v>26555876</v>
      </c>
      <c r="F20" s="29"/>
      <c r="G20" s="29"/>
    </row>
    <row r="21" spans="1:7" ht="11.25">
      <c r="A21" s="29" t="s">
        <v>169</v>
      </c>
      <c r="B21" s="29" t="s">
        <v>194</v>
      </c>
      <c r="C21" s="29" t="s">
        <v>52</v>
      </c>
      <c r="D21" s="29" t="s">
        <v>153</v>
      </c>
      <c r="E21" s="29">
        <v>26424207</v>
      </c>
      <c r="F21" s="29"/>
      <c r="G21" s="29"/>
    </row>
    <row r="22" spans="1:7" ht="11.25">
      <c r="A22" s="29" t="s">
        <v>196</v>
      </c>
      <c r="B22" s="29" t="s">
        <v>197</v>
      </c>
      <c r="C22" s="29" t="s">
        <v>198</v>
      </c>
      <c r="D22" s="29" t="s">
        <v>153</v>
      </c>
      <c r="E22" s="29">
        <v>26569253</v>
      </c>
      <c r="F22" s="29"/>
      <c r="G22" s="29"/>
    </row>
    <row r="23" spans="1:7" ht="11.25">
      <c r="A23" s="29" t="s">
        <v>199</v>
      </c>
      <c r="B23" s="29" t="s">
        <v>200</v>
      </c>
      <c r="C23" s="29" t="s">
        <v>43</v>
      </c>
      <c r="D23" s="29" t="s">
        <v>153</v>
      </c>
      <c r="E23" s="29">
        <v>26424139</v>
      </c>
      <c r="F23" s="29"/>
      <c r="G23" s="29"/>
    </row>
    <row r="24" spans="1:7" ht="11.25">
      <c r="A24" s="29"/>
      <c r="B24" s="29"/>
      <c r="C24" s="29"/>
      <c r="D24" s="29"/>
      <c r="E24" s="29"/>
      <c r="F24" s="29"/>
      <c r="G24" s="29"/>
    </row>
    <row r="25" spans="1:7" ht="11.25">
      <c r="A25" s="29"/>
      <c r="B25" s="29"/>
      <c r="C25" s="29"/>
      <c r="D25" s="29"/>
      <c r="E25" s="29"/>
      <c r="F25" s="29"/>
      <c r="G25" s="29"/>
    </row>
    <row r="26" spans="1:7" ht="11.25">
      <c r="A26" s="29"/>
      <c r="B26" s="29"/>
      <c r="C26" s="29"/>
      <c r="D26" s="29"/>
      <c r="E26" s="29"/>
      <c r="F26" s="29"/>
      <c r="G26" s="29"/>
    </row>
    <row r="27" spans="1:7" ht="11.25">
      <c r="A27" s="29"/>
      <c r="B27" s="29"/>
      <c r="C27" s="29"/>
      <c r="D27" s="29"/>
      <c r="E27" s="29"/>
      <c r="F27" s="29"/>
      <c r="G27" s="29"/>
    </row>
    <row r="28" spans="1:7" ht="11.25">
      <c r="A28" s="29"/>
      <c r="B28" s="29"/>
      <c r="C28" s="29"/>
      <c r="D28" s="29"/>
      <c r="E28" s="29"/>
      <c r="F28" s="29"/>
      <c r="G28" s="29"/>
    </row>
    <row r="29" spans="1:7" ht="11.25">
      <c r="A29" s="29"/>
      <c r="B29" s="29"/>
      <c r="C29" s="29"/>
      <c r="D29" s="29"/>
      <c r="E29" s="29"/>
      <c r="F29" s="29"/>
      <c r="G29" s="29"/>
    </row>
    <row r="30" spans="1:7" ht="11.25">
      <c r="A30" s="29"/>
      <c r="B30" s="29"/>
      <c r="C30" s="29"/>
      <c r="D30" s="29"/>
      <c r="E30" s="29"/>
      <c r="F30" s="29"/>
      <c r="G30" s="29"/>
    </row>
    <row r="31" spans="1:7" ht="11.25">
      <c r="A31" s="29"/>
      <c r="B31" s="29"/>
      <c r="C31" s="29"/>
      <c r="D31" s="29"/>
      <c r="E31" s="29"/>
      <c r="F31" s="29"/>
      <c r="G31" s="29"/>
    </row>
    <row r="32" spans="1:7" ht="11.25">
      <c r="A32" s="29"/>
      <c r="B32" s="29"/>
      <c r="C32" s="29"/>
      <c r="D32" s="29"/>
      <c r="E32" s="29"/>
      <c r="F32" s="29"/>
      <c r="G32" s="29"/>
    </row>
    <row r="33" spans="1:7" ht="11.25">
      <c r="A33" s="29"/>
      <c r="B33" s="29"/>
      <c r="C33" s="29"/>
      <c r="D33" s="29"/>
      <c r="E33" s="29"/>
      <c r="F33" s="29"/>
      <c r="G33" s="29"/>
    </row>
    <row r="34" spans="1:7" ht="11.25">
      <c r="A34" s="29"/>
      <c r="B34" s="29"/>
      <c r="C34" s="29"/>
      <c r="D34" s="29"/>
      <c r="E34" s="29"/>
      <c r="F34" s="29"/>
      <c r="G34" s="29"/>
    </row>
    <row r="35" spans="1:7" ht="11.25">
      <c r="A35" s="29"/>
      <c r="B35" s="29"/>
      <c r="C35" s="29"/>
      <c r="D35" s="29"/>
      <c r="E35" s="29"/>
      <c r="F35" s="29"/>
      <c r="G35" s="29"/>
    </row>
    <row r="36" spans="1:7" ht="11.25">
      <c r="A36" s="29"/>
      <c r="B36" s="29"/>
      <c r="C36" s="29"/>
      <c r="D36" s="29"/>
      <c r="E36" s="29"/>
      <c r="F36" s="29"/>
      <c r="G36" s="29"/>
    </row>
    <row r="37" spans="1:7" ht="11.25">
      <c r="A37" s="29"/>
      <c r="B37" s="29"/>
      <c r="C37" s="29"/>
      <c r="D37" s="29"/>
      <c r="E37" s="29"/>
      <c r="F37" s="29"/>
      <c r="G37" s="29"/>
    </row>
    <row r="38" spans="1:7" ht="11.25">
      <c r="A38" s="29"/>
      <c r="B38" s="29"/>
      <c r="C38" s="29"/>
      <c r="D38" s="29"/>
      <c r="E38" s="29"/>
      <c r="F38" s="29"/>
      <c r="G38" s="29"/>
    </row>
    <row r="39" spans="1:7" ht="11.25">
      <c r="A39" s="29"/>
      <c r="B39" s="29"/>
      <c r="C39" s="29"/>
      <c r="D39" s="29"/>
      <c r="E39" s="29"/>
      <c r="F39" s="29"/>
      <c r="G39" s="29"/>
    </row>
    <row r="40" spans="1:7" ht="11.25">
      <c r="A40" s="29"/>
      <c r="B40" s="29"/>
      <c r="C40" s="29"/>
      <c r="D40" s="29"/>
      <c r="E40" s="29"/>
      <c r="F40" s="29"/>
      <c r="G40" s="29"/>
    </row>
    <row r="41" spans="1:7" ht="11.25">
      <c r="A41" s="29"/>
      <c r="B41" s="29"/>
      <c r="C41" s="29"/>
      <c r="D41" s="29"/>
      <c r="E41" s="29"/>
      <c r="F41" s="29"/>
      <c r="G41" s="29"/>
    </row>
    <row r="42" spans="1:7" ht="11.25">
      <c r="A42" s="29"/>
      <c r="B42" s="29"/>
      <c r="C42" s="29"/>
      <c r="D42" s="29"/>
      <c r="E42" s="29"/>
      <c r="F42" s="29"/>
      <c r="G42" s="29"/>
    </row>
    <row r="43" spans="1:7" ht="11.25">
      <c r="A43" s="29"/>
      <c r="B43" s="29"/>
      <c r="C43" s="29"/>
      <c r="D43" s="29"/>
      <c r="E43" s="29"/>
      <c r="F43" s="29"/>
      <c r="G43" s="29"/>
    </row>
    <row r="44" spans="1:7" ht="11.25">
      <c r="A44" s="29"/>
      <c r="B44" s="29"/>
      <c r="C44" s="29"/>
      <c r="D44" s="29"/>
      <c r="E44" s="29"/>
      <c r="F44" s="29"/>
      <c r="G44" s="29"/>
    </row>
    <row r="45" spans="1:7" ht="11.25">
      <c r="A45" s="29"/>
      <c r="B45" s="29"/>
      <c r="C45" s="29"/>
      <c r="D45" s="29"/>
      <c r="E45" s="29"/>
      <c r="F45" s="29"/>
      <c r="G45" s="29"/>
    </row>
    <row r="46" spans="1:7" ht="11.25">
      <c r="A46" s="29"/>
      <c r="B46" s="29"/>
      <c r="C46" s="29"/>
      <c r="D46" s="29"/>
      <c r="E46" s="29"/>
      <c r="F46" s="29"/>
      <c r="G46" s="29"/>
    </row>
    <row r="47" spans="1:7" ht="11.25">
      <c r="A47" s="29"/>
      <c r="B47" s="29"/>
      <c r="C47" s="29"/>
      <c r="D47" s="29"/>
      <c r="E47" s="29"/>
      <c r="F47" s="29"/>
      <c r="G47" s="29"/>
    </row>
    <row r="48" spans="1:7" ht="11.25">
      <c r="A48" s="29"/>
      <c r="B48" s="29"/>
      <c r="C48" s="29"/>
      <c r="D48" s="29"/>
      <c r="E48" s="29"/>
      <c r="F48" s="29"/>
      <c r="G48" s="29"/>
    </row>
    <row r="49" spans="1:7" ht="11.25">
      <c r="A49" s="29"/>
      <c r="B49" s="29"/>
      <c r="C49" s="29"/>
      <c r="D49" s="29"/>
      <c r="E49" s="29"/>
      <c r="F49" s="29"/>
      <c r="G49" s="29"/>
    </row>
    <row r="50" spans="1:7" ht="11.25">
      <c r="A50" s="29"/>
      <c r="B50" s="29"/>
      <c r="C50" s="29"/>
      <c r="D50" s="29"/>
      <c r="E50" s="29"/>
      <c r="F50" s="29"/>
      <c r="G50" s="29"/>
    </row>
    <row r="51" spans="1:7" ht="11.25">
      <c r="A51" s="29"/>
      <c r="B51" s="29"/>
      <c r="C51" s="29"/>
      <c r="D51" s="29"/>
      <c r="E51" s="29"/>
      <c r="F51" s="29"/>
      <c r="G51" s="29"/>
    </row>
    <row r="52" spans="1:7" ht="11.25">
      <c r="A52" s="29"/>
      <c r="B52" s="29"/>
      <c r="C52" s="29"/>
      <c r="D52" s="29"/>
      <c r="E52" s="29"/>
      <c r="F52" s="29"/>
      <c r="G52" s="29"/>
    </row>
    <row r="53" spans="1:7" ht="11.25">
      <c r="A53" s="29"/>
      <c r="B53" s="29"/>
      <c r="C53" s="29"/>
      <c r="D53" s="29"/>
      <c r="E53" s="29"/>
      <c r="F53" s="29"/>
      <c r="G53" s="29"/>
    </row>
    <row r="54" spans="1:7" ht="11.25">
      <c r="A54" s="29"/>
      <c r="B54" s="29"/>
      <c r="C54" s="29"/>
      <c r="D54" s="29"/>
      <c r="E54" s="29"/>
      <c r="F54" s="29"/>
      <c r="G54" s="29"/>
    </row>
    <row r="55" spans="1:7" ht="11.25">
      <c r="A55" s="29"/>
      <c r="B55" s="29"/>
      <c r="C55" s="29"/>
      <c r="D55" s="29"/>
      <c r="E55" s="29"/>
      <c r="F55" s="29"/>
      <c r="G55" s="29"/>
    </row>
    <row r="56" spans="1:7" ht="11.25">
      <c r="A56" s="29"/>
      <c r="B56" s="29"/>
      <c r="C56" s="29"/>
      <c r="D56" s="29"/>
      <c r="E56" s="29"/>
      <c r="F56" s="29"/>
      <c r="G56" s="29"/>
    </row>
    <row r="57" spans="1:7" ht="11.25">
      <c r="A57" s="29"/>
      <c r="B57" s="29"/>
      <c r="C57" s="29"/>
      <c r="D57" s="29"/>
      <c r="E57" s="29"/>
      <c r="F57" s="29"/>
      <c r="G57" s="29"/>
    </row>
    <row r="58" spans="1:7" ht="11.25">
      <c r="A58" s="29"/>
      <c r="B58" s="29"/>
      <c r="C58" s="29"/>
      <c r="D58" s="29"/>
      <c r="E58" s="29"/>
      <c r="F58" s="29"/>
      <c r="G58" s="29"/>
    </row>
    <row r="59" spans="1:7" ht="11.25">
      <c r="A59" s="29"/>
      <c r="B59" s="29"/>
      <c r="C59" s="29"/>
      <c r="D59" s="29"/>
      <c r="E59" s="29"/>
      <c r="F59" s="29"/>
      <c r="G59" s="29"/>
    </row>
    <row r="60" spans="1:7" ht="11.25">
      <c r="A60" s="29"/>
      <c r="B60" s="29"/>
      <c r="C60" s="29"/>
      <c r="D60" s="29"/>
      <c r="E60" s="29"/>
      <c r="F60" s="29"/>
      <c r="G60" s="29"/>
    </row>
    <row r="61" spans="1:7" ht="11.25">
      <c r="A61" s="29"/>
      <c r="B61" s="29"/>
      <c r="C61" s="29"/>
      <c r="D61" s="29"/>
      <c r="E61" s="29"/>
      <c r="F61" s="29"/>
      <c r="G61" s="29"/>
    </row>
    <row r="62" spans="1:7" ht="11.25">
      <c r="A62" s="29"/>
      <c r="B62" s="29"/>
      <c r="C62" s="29"/>
      <c r="D62" s="29"/>
      <c r="E62" s="29"/>
      <c r="F62" s="29"/>
      <c r="G62" s="29"/>
    </row>
    <row r="63" spans="1:7" ht="11.25">
      <c r="A63" s="29"/>
      <c r="B63" s="29"/>
      <c r="C63" s="29"/>
      <c r="D63" s="29"/>
      <c r="E63" s="29"/>
      <c r="F63" s="29"/>
      <c r="G63" s="29"/>
    </row>
    <row r="64" spans="1:7" ht="11.25">
      <c r="A64" s="29"/>
      <c r="B64" s="29"/>
      <c r="C64" s="29"/>
      <c r="D64" s="29"/>
      <c r="E64" s="29"/>
      <c r="F64" s="29"/>
      <c r="G64" s="29"/>
    </row>
    <row r="65" spans="1:7" ht="11.25">
      <c r="A65" s="29"/>
      <c r="B65" s="29"/>
      <c r="C65" s="29"/>
      <c r="D65" s="29"/>
      <c r="E65" s="29"/>
      <c r="F65" s="29"/>
      <c r="G65" s="29"/>
    </row>
    <row r="66" spans="1:7" ht="11.25">
      <c r="A66" s="29"/>
      <c r="B66" s="29"/>
      <c r="C66" s="29"/>
      <c r="D66" s="29"/>
      <c r="E66" s="29"/>
      <c r="F66" s="29"/>
      <c r="G66" s="29"/>
    </row>
    <row r="67" spans="1:7" ht="11.25">
      <c r="A67" s="29"/>
      <c r="B67" s="29"/>
      <c r="C67" s="29"/>
      <c r="D67" s="29"/>
      <c r="E67" s="29"/>
      <c r="F67" s="29"/>
      <c r="G67" s="29"/>
    </row>
    <row r="68" spans="1:7" ht="11.25">
      <c r="A68" s="29"/>
      <c r="B68" s="29"/>
      <c r="C68" s="29"/>
      <c r="D68" s="29"/>
      <c r="E68" s="29"/>
      <c r="F68" s="29"/>
      <c r="G68" s="29"/>
    </row>
    <row r="69" spans="1:7" ht="11.25">
      <c r="A69" s="29"/>
      <c r="B69" s="29"/>
      <c r="C69" s="29"/>
      <c r="D69" s="29"/>
      <c r="E69" s="29"/>
      <c r="F69" s="29"/>
      <c r="G69" s="29"/>
    </row>
    <row r="70" spans="1:7" ht="11.25">
      <c r="A70" s="29"/>
      <c r="B70" s="29"/>
      <c r="C70" s="29"/>
      <c r="D70" s="29"/>
      <c r="E70" s="29"/>
      <c r="F70" s="29"/>
      <c r="G70" s="29"/>
    </row>
    <row r="71" spans="1:7" ht="11.25">
      <c r="A71" s="29"/>
      <c r="B71" s="29"/>
      <c r="C71" s="29"/>
      <c r="D71" s="29"/>
      <c r="E71" s="29"/>
      <c r="F71" s="29"/>
      <c r="G71" s="29"/>
    </row>
    <row r="72" spans="1:7" ht="11.25">
      <c r="A72" s="29"/>
      <c r="B72" s="29"/>
      <c r="C72" s="29"/>
      <c r="D72" s="29"/>
      <c r="E72" s="29"/>
      <c r="F72" s="29"/>
      <c r="G72" s="29"/>
    </row>
    <row r="73" spans="1:7" ht="11.25">
      <c r="A73" s="29"/>
      <c r="B73" s="29"/>
      <c r="C73" s="29"/>
      <c r="D73" s="29"/>
      <c r="E73" s="29"/>
      <c r="F73" s="29"/>
      <c r="G73" s="29"/>
    </row>
    <row r="74" spans="1:7" ht="11.25">
      <c r="A74" s="29"/>
      <c r="B74" s="29"/>
      <c r="C74" s="29"/>
      <c r="D74" s="29"/>
      <c r="E74" s="29"/>
      <c r="F74" s="29"/>
      <c r="G74" s="29"/>
    </row>
    <row r="75" spans="1:7" ht="11.25">
      <c r="A75" s="29"/>
      <c r="B75" s="29"/>
      <c r="C75" s="29"/>
      <c r="D75" s="29"/>
      <c r="E75" s="29"/>
      <c r="F75" s="29"/>
      <c r="G75" s="29"/>
    </row>
    <row r="76" spans="1:7" ht="11.25">
      <c r="A76" s="29"/>
      <c r="B76" s="29"/>
      <c r="C76" s="29"/>
      <c r="D76" s="29"/>
      <c r="E76" s="29"/>
      <c r="F76" s="29"/>
      <c r="G76" s="29"/>
    </row>
    <row r="77" spans="1:7" ht="11.25">
      <c r="A77" s="29"/>
      <c r="B77" s="29"/>
      <c r="C77" s="29"/>
      <c r="D77" s="29"/>
      <c r="E77" s="29"/>
      <c r="F77" s="29"/>
      <c r="G77" s="29"/>
    </row>
    <row r="78" spans="1:7" ht="11.25">
      <c r="A78" s="29"/>
      <c r="B78" s="29"/>
      <c r="C78" s="29"/>
      <c r="D78" s="29"/>
      <c r="E78" s="29"/>
      <c r="F78" s="29"/>
      <c r="G78" s="29"/>
    </row>
    <row r="79" spans="1:7" ht="11.25">
      <c r="A79" s="29"/>
      <c r="B79" s="29"/>
      <c r="C79" s="29"/>
      <c r="D79" s="29"/>
      <c r="E79" s="29"/>
      <c r="F79" s="29"/>
      <c r="G79" s="29"/>
    </row>
    <row r="80" spans="1:7" ht="11.25">
      <c r="A80" s="29"/>
      <c r="B80" s="29"/>
      <c r="C80" s="29"/>
      <c r="D80" s="29"/>
      <c r="E80" s="29"/>
      <c r="F80" s="29"/>
      <c r="G80" s="29"/>
    </row>
    <row r="81" spans="1:7" ht="11.25">
      <c r="A81" s="29"/>
      <c r="B81" s="29"/>
      <c r="C81" s="29"/>
      <c r="D81" s="29"/>
      <c r="E81" s="29"/>
      <c r="F81" s="29"/>
      <c r="G81" s="29"/>
    </row>
    <row r="82" spans="1:7" ht="11.25">
      <c r="A82" s="29"/>
      <c r="B82" s="29"/>
      <c r="C82" s="29"/>
      <c r="D82" s="29"/>
      <c r="E82" s="29"/>
      <c r="F82" s="29"/>
      <c r="G82" s="29"/>
    </row>
  </sheetData>
  <sheetProtection formatColumns="0" formatRows="0"/>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_05">
    <pageSetUpPr fitToPage="1"/>
  </sheetPr>
  <dimension ref="D4:H33"/>
  <sheetViews>
    <sheetView showGridLines="0" zoomScalePageLayoutView="0" workbookViewId="0" topLeftCell="C4">
      <selection activeCell="C4" sqref="C4"/>
    </sheetView>
  </sheetViews>
  <sheetFormatPr defaultColWidth="9.140625" defaultRowHeight="11.25"/>
  <cols>
    <col min="1" max="2" width="0" style="31" hidden="1" customWidth="1"/>
    <col min="5" max="5" width="22.140625" style="0" customWidth="1"/>
    <col min="6" max="6" width="59.28125" style="0" customWidth="1"/>
    <col min="7" max="7" width="16.28125" style="0" customWidth="1"/>
    <col min="8" max="8" width="9.140625" style="0" customWidth="1"/>
  </cols>
  <sheetData>
    <row r="1" s="31" customFormat="1" ht="11.25" hidden="1"/>
    <row r="2" s="31" customFormat="1" ht="11.25" hidden="1"/>
    <row r="3" s="31" customFormat="1" ht="11.25" hidden="1"/>
    <row r="4" spans="7:8" ht="11.25">
      <c r="G4" s="208" t="str">
        <f>FORMCODE</f>
        <v>WARM.OPENINFO.QV.4.178</v>
      </c>
      <c r="H4" s="208"/>
    </row>
    <row r="5" spans="7:8" ht="11.25">
      <c r="G5" s="208" t="str">
        <f>VERSION</f>
        <v>Версия 1.0</v>
      </c>
      <c r="H5" s="208"/>
    </row>
    <row r="6" spans="7:8" ht="11.25">
      <c r="G6" s="43"/>
      <c r="H6" s="43"/>
    </row>
    <row r="7" spans="7:8" ht="11.25">
      <c r="G7" s="209"/>
      <c r="H7" s="209"/>
    </row>
    <row r="8" spans="4:8" ht="11.25">
      <c r="D8" s="210" t="s">
        <v>98</v>
      </c>
      <c r="E8" s="210"/>
      <c r="F8" s="210"/>
      <c r="G8" s="210"/>
      <c r="H8" s="210"/>
    </row>
    <row r="9" spans="4:8" ht="44.25" customHeight="1">
      <c r="D9" s="140"/>
      <c r="E9" s="212" t="str">
        <f>FORMNAME</f>
        <v>Информация о наличии (отсутствии) технической возможности подключения (технологического присоединения) к системе теплоснабжения, а также о регистрации и ходе реализации заявок на подключение (технологическое присоединение)</v>
      </c>
      <c r="F9" s="212"/>
      <c r="G9" s="212"/>
      <c r="H9" s="140"/>
    </row>
    <row r="10" spans="4:8" ht="11.25">
      <c r="D10" s="211"/>
      <c r="E10" s="211"/>
      <c r="F10" s="211"/>
      <c r="G10" s="211"/>
      <c r="H10" s="211"/>
    </row>
    <row r="11" spans="4:8" ht="11.25">
      <c r="D11" s="38"/>
      <c r="E11" s="38"/>
      <c r="F11" s="38"/>
      <c r="G11" s="38"/>
      <c r="H11" s="38"/>
    </row>
    <row r="12" spans="4:8" s="89" customFormat="1" ht="33.75" customHeight="1">
      <c r="D12" s="90"/>
      <c r="E12" s="206"/>
      <c r="F12" s="207"/>
      <c r="G12" s="207"/>
      <c r="H12" s="90"/>
    </row>
    <row r="13" spans="4:8" s="89" customFormat="1" ht="33.75" customHeight="1">
      <c r="D13" s="90"/>
      <c r="E13" s="92"/>
      <c r="F13" s="91"/>
      <c r="G13" s="91"/>
      <c r="H13" s="90"/>
    </row>
    <row r="14" spans="4:8" s="89" customFormat="1" ht="33.75" customHeight="1">
      <c r="D14" s="90"/>
      <c r="E14" s="92"/>
      <c r="F14" s="91"/>
      <c r="G14" s="91"/>
      <c r="H14" s="90"/>
    </row>
    <row r="15" spans="4:8" s="89" customFormat="1" ht="33.75" customHeight="1">
      <c r="D15" s="90"/>
      <c r="E15" s="92"/>
      <c r="F15" s="91"/>
      <c r="G15" s="91"/>
      <c r="H15" s="90"/>
    </row>
    <row r="16" spans="4:8" s="89" customFormat="1" ht="33.75" customHeight="1">
      <c r="D16" s="90"/>
      <c r="E16" s="92"/>
      <c r="F16" s="91"/>
      <c r="G16" s="91"/>
      <c r="H16" s="90"/>
    </row>
    <row r="17" spans="4:8" s="89" customFormat="1" ht="33.75" customHeight="1">
      <c r="D17" s="90"/>
      <c r="E17" s="92"/>
      <c r="F17" s="91"/>
      <c r="G17" s="91"/>
      <c r="H17" s="90"/>
    </row>
    <row r="18" spans="4:8" s="89" customFormat="1" ht="33.75" customHeight="1">
      <c r="D18" s="90"/>
      <c r="E18" s="92"/>
      <c r="F18" s="91"/>
      <c r="G18" s="91"/>
      <c r="H18" s="90"/>
    </row>
    <row r="19" spans="4:8" s="89" customFormat="1" ht="33.75" customHeight="1">
      <c r="D19" s="90"/>
      <c r="E19" s="92"/>
      <c r="F19" s="91"/>
      <c r="G19" s="91"/>
      <c r="H19" s="90"/>
    </row>
    <row r="20" spans="4:8" s="89" customFormat="1" ht="33.75" customHeight="1">
      <c r="D20" s="90"/>
      <c r="E20" s="92"/>
      <c r="F20" s="91"/>
      <c r="G20" s="91"/>
      <c r="H20" s="90"/>
    </row>
    <row r="21" spans="4:8" s="89" customFormat="1" ht="33.75" customHeight="1">
      <c r="D21" s="90"/>
      <c r="E21" s="92"/>
      <c r="F21" s="91"/>
      <c r="G21" s="91"/>
      <c r="H21" s="90"/>
    </row>
    <row r="22" spans="4:8" s="89" customFormat="1" ht="33.75" customHeight="1">
      <c r="D22" s="90"/>
      <c r="E22" s="92"/>
      <c r="F22" s="91"/>
      <c r="G22" s="91"/>
      <c r="H22" s="90"/>
    </row>
    <row r="23" spans="4:8" s="89" customFormat="1" ht="33.75" customHeight="1">
      <c r="D23" s="90"/>
      <c r="E23" s="92"/>
      <c r="F23" s="91"/>
      <c r="G23" s="91"/>
      <c r="H23" s="90"/>
    </row>
    <row r="24" spans="4:8" s="89" customFormat="1" ht="33.75" customHeight="1">
      <c r="D24" s="90"/>
      <c r="E24" s="92"/>
      <c r="F24" s="91"/>
      <c r="G24" s="91"/>
      <c r="H24" s="90"/>
    </row>
    <row r="25" spans="4:8" s="89" customFormat="1" ht="33.75" customHeight="1">
      <c r="D25" s="90"/>
      <c r="E25" s="92"/>
      <c r="F25" s="91"/>
      <c r="G25" s="91"/>
      <c r="H25" s="90"/>
    </row>
    <row r="26" spans="4:8" s="89" customFormat="1" ht="33.75" customHeight="1">
      <c r="D26" s="90"/>
      <c r="E26" s="92"/>
      <c r="F26" s="91"/>
      <c r="G26" s="91"/>
      <c r="H26" s="90"/>
    </row>
    <row r="27" spans="4:8" s="89" customFormat="1" ht="33.75" customHeight="1">
      <c r="D27" s="90"/>
      <c r="E27" s="92"/>
      <c r="F27" s="91"/>
      <c r="G27" s="91"/>
      <c r="H27" s="90"/>
    </row>
    <row r="28" spans="4:8" s="89" customFormat="1" ht="33.75" customHeight="1">
      <c r="D28" s="90"/>
      <c r="E28" s="92"/>
      <c r="F28" s="91"/>
      <c r="G28" s="91"/>
      <c r="H28" s="90"/>
    </row>
    <row r="29" spans="4:8" s="89" customFormat="1" ht="33.75" customHeight="1">
      <c r="D29" s="90"/>
      <c r="E29" s="92"/>
      <c r="F29" s="91"/>
      <c r="G29" s="91"/>
      <c r="H29" s="90"/>
    </row>
    <row r="30" spans="4:8" s="89" customFormat="1" ht="33.75" customHeight="1">
      <c r="D30" s="90"/>
      <c r="E30" s="92"/>
      <c r="F30" s="91"/>
      <c r="G30" s="91"/>
      <c r="H30" s="90"/>
    </row>
    <row r="31" spans="5:7" s="90" customFormat="1" ht="21" customHeight="1">
      <c r="E31" s="206"/>
      <c r="F31" s="207"/>
      <c r="G31" s="207"/>
    </row>
    <row r="32" spans="5:7" s="90" customFormat="1" ht="25.5" customHeight="1">
      <c r="E32" s="206"/>
      <c r="F32" s="207"/>
      <c r="G32" s="207"/>
    </row>
    <row r="33" spans="4:8" ht="11.25">
      <c r="D33" s="38"/>
      <c r="E33" s="38"/>
      <c r="F33" s="38"/>
      <c r="G33" s="38"/>
      <c r="H33" s="38"/>
    </row>
  </sheetData>
  <sheetProtection password="E4D4" sheet="1" formatColumns="0" formatRows="0"/>
  <mergeCells count="9">
    <mergeCell ref="E31:G31"/>
    <mergeCell ref="E32:G32"/>
    <mergeCell ref="E12:G12"/>
    <mergeCell ref="G4:H4"/>
    <mergeCell ref="G5:H5"/>
    <mergeCell ref="G7:H7"/>
    <mergeCell ref="D8:H8"/>
    <mergeCell ref="D10:H10"/>
    <mergeCell ref="E9:G9"/>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5" r:id="rId4"/>
  <drawing r:id="rId3"/>
  <legacyDrawing r:id="rId2"/>
  <oleObjects>
    <oleObject progId="Документ" shapeId="5310339" r:id="rId1"/>
  </oleObjects>
</worksheet>
</file>

<file path=xl/worksheets/sheet6.xml><?xml version="1.0" encoding="utf-8"?>
<worksheet xmlns="http://schemas.openxmlformats.org/spreadsheetml/2006/main" xmlns:r="http://schemas.openxmlformats.org/officeDocument/2006/relationships">
  <sheetPr codeName="Sheet_10">
    <pageSetUpPr fitToPage="1"/>
  </sheetPr>
  <dimension ref="A1:Q46"/>
  <sheetViews>
    <sheetView showGridLines="0" tabSelected="1" workbookViewId="0" topLeftCell="C19">
      <selection activeCell="I24" sqref="I24"/>
    </sheetView>
  </sheetViews>
  <sheetFormatPr defaultColWidth="9.140625" defaultRowHeight="11.25"/>
  <cols>
    <col min="1" max="1" width="8.28125" style="34" hidden="1" customWidth="1"/>
    <col min="2" max="2" width="7.140625" style="33" hidden="1" customWidth="1"/>
    <col min="3" max="3" width="15.7109375" style="10" customWidth="1"/>
    <col min="4" max="4" width="7.140625" style="12" customWidth="1"/>
    <col min="5" max="5" width="33.140625" style="12" customWidth="1"/>
    <col min="6" max="6" width="21.57421875" style="12" customWidth="1"/>
    <col min="7" max="7" width="33.140625" style="28" customWidth="1"/>
    <col min="8" max="8" width="7.140625" style="28" customWidth="1"/>
    <col min="9" max="9" width="23.28125" style="27" customWidth="1"/>
    <col min="10" max="10" width="11.8515625" style="12" bestFit="1" customWidth="1"/>
    <col min="11" max="15" width="9.140625" style="12" customWidth="1"/>
    <col min="16" max="17" width="9.140625" style="46" customWidth="1"/>
    <col min="18" max="18" width="9.140625" style="12" customWidth="1"/>
    <col min="19" max="16384" width="9.140625" style="12" customWidth="1"/>
  </cols>
  <sheetData>
    <row r="1" spans="1:17" s="34" customFormat="1" ht="14.25" customHeight="1" hidden="1">
      <c r="A1" s="32">
        <v>26424110</v>
      </c>
      <c r="B1" s="33"/>
      <c r="G1" s="37"/>
      <c r="H1" s="37"/>
      <c r="P1" s="45"/>
      <c r="Q1" s="45"/>
    </row>
    <row r="2" spans="1:17" s="34" customFormat="1" ht="14.25" customHeight="1" hidden="1">
      <c r="A2" s="32"/>
      <c r="B2" s="33"/>
      <c r="G2" s="37"/>
      <c r="H2" s="37"/>
      <c r="P2" s="45"/>
      <c r="Q2" s="45"/>
    </row>
    <row r="3" spans="1:17" s="34" customFormat="1" ht="14.25" customHeight="1" hidden="1">
      <c r="A3" s="32"/>
      <c r="B3" s="33"/>
      <c r="G3" s="37"/>
      <c r="H3" s="37"/>
      <c r="P3" s="45"/>
      <c r="Q3" s="45"/>
    </row>
    <row r="4" spans="1:17" s="3" customFormat="1" ht="14.25" customHeight="1">
      <c r="A4" s="34"/>
      <c r="B4" s="33"/>
      <c r="G4" s="208" t="str">
        <f>FORMCODE</f>
        <v>WARM.OPENINFO.QV.4.178</v>
      </c>
      <c r="H4" s="208"/>
      <c r="I4" s="4"/>
      <c r="P4" s="46"/>
      <c r="Q4" s="46"/>
    </row>
    <row r="5" spans="1:17" s="3" customFormat="1" ht="14.25" customHeight="1">
      <c r="A5" s="34"/>
      <c r="B5" s="33"/>
      <c r="D5" s="6"/>
      <c r="E5" s="6"/>
      <c r="F5" s="6"/>
      <c r="G5" s="208" t="str">
        <f>VERSION</f>
        <v>Версия 1.0</v>
      </c>
      <c r="H5" s="208"/>
      <c r="I5" s="5"/>
      <c r="P5" s="46"/>
      <c r="Q5" s="46"/>
    </row>
    <row r="6" spans="1:17" s="3" customFormat="1" ht="14.25" customHeight="1">
      <c r="A6" s="34"/>
      <c r="B6" s="33"/>
      <c r="D6" s="6"/>
      <c r="E6" s="7"/>
      <c r="F6" s="8"/>
      <c r="G6" s="9"/>
      <c r="H6" s="9"/>
      <c r="I6" s="5"/>
      <c r="P6" s="46"/>
      <c r="Q6" s="46"/>
    </row>
    <row r="7" spans="1:17" s="21" customFormat="1" ht="45" customHeight="1">
      <c r="A7" s="34"/>
      <c r="B7" s="33"/>
      <c r="C7" s="73"/>
      <c r="D7" s="217" t="str">
        <f>FORMNAME</f>
        <v>Информация о наличии (отсутствии) технической возможности подключения (технологического присоединения) к системе теплоснабжения, а также о регистрации и ходе реализации заявок на подключение (технологическое присоединение)</v>
      </c>
      <c r="E7" s="217"/>
      <c r="F7" s="217"/>
      <c r="G7" s="217"/>
      <c r="H7" s="217"/>
      <c r="I7" s="11"/>
      <c r="P7" s="74"/>
      <c r="Q7" s="74"/>
    </row>
    <row r="8" spans="1:17" s="16" customFormat="1" ht="11.25">
      <c r="A8" s="34"/>
      <c r="B8" s="33"/>
      <c r="C8" s="13"/>
      <c r="D8" s="14"/>
      <c r="E8" s="14"/>
      <c r="F8" s="14"/>
      <c r="G8" s="14"/>
      <c r="H8" s="14"/>
      <c r="I8" s="15"/>
      <c r="P8" s="47"/>
      <c r="Q8" s="47"/>
    </row>
    <row r="9" spans="1:17" s="16" customFormat="1" ht="14.25" customHeight="1">
      <c r="A9" s="34"/>
      <c r="B9" s="33"/>
      <c r="C9" s="13"/>
      <c r="D9" s="213" t="s">
        <v>289</v>
      </c>
      <c r="E9" s="213"/>
      <c r="F9" s="213"/>
      <c r="G9" s="213"/>
      <c r="H9" s="213"/>
      <c r="I9" s="15"/>
      <c r="P9" s="47"/>
      <c r="Q9" s="47"/>
    </row>
    <row r="10" spans="4:17" ht="11.25">
      <c r="D10" s="15"/>
      <c r="E10" s="15"/>
      <c r="F10" s="15"/>
      <c r="G10" s="17"/>
      <c r="H10" s="18"/>
      <c r="I10" s="11"/>
      <c r="P10" s="47"/>
      <c r="Q10" s="47"/>
    </row>
    <row r="11" spans="4:17" ht="15" customHeight="1">
      <c r="D11" s="15"/>
      <c r="E11" s="15"/>
      <c r="F11" s="15"/>
      <c r="G11" s="17"/>
      <c r="H11" s="18"/>
      <c r="I11" s="11"/>
      <c r="P11" s="47"/>
      <c r="Q11" s="47"/>
    </row>
    <row r="12" spans="4:17" ht="39.75" customHeight="1">
      <c r="D12" s="15"/>
      <c r="E12" s="78"/>
      <c r="F12" s="214" t="s">
        <v>453</v>
      </c>
      <c r="G12" s="215"/>
      <c r="H12" s="18"/>
      <c r="I12" s="11"/>
      <c r="P12" s="47"/>
      <c r="Q12" s="47"/>
    </row>
    <row r="13" spans="4:17" ht="15" customHeight="1">
      <c r="D13" s="75"/>
      <c r="E13" s="19"/>
      <c r="F13" s="216"/>
      <c r="G13" s="216"/>
      <c r="H13" s="20"/>
      <c r="I13" s="21"/>
      <c r="P13" s="47"/>
      <c r="Q13" s="47"/>
    </row>
    <row r="14" spans="3:17" ht="27.75" customHeight="1">
      <c r="C14" s="22"/>
      <c r="D14" s="75"/>
      <c r="E14" s="79" t="s">
        <v>3</v>
      </c>
      <c r="F14" s="220" t="s">
        <v>418</v>
      </c>
      <c r="G14" s="221"/>
      <c r="H14" s="20"/>
      <c r="I14" s="21"/>
      <c r="P14" s="47"/>
      <c r="Q14" s="47"/>
    </row>
    <row r="15" spans="4:17" ht="27.75" customHeight="1">
      <c r="D15" s="75"/>
      <c r="E15" s="80" t="s">
        <v>4</v>
      </c>
      <c r="F15" s="222">
        <v>7805018099</v>
      </c>
      <c r="G15" s="223"/>
      <c r="H15" s="76"/>
      <c r="I15" s="21"/>
      <c r="P15" s="47"/>
      <c r="Q15" s="47"/>
    </row>
    <row r="16" spans="4:17" ht="27.75" customHeight="1">
      <c r="D16" s="75"/>
      <c r="E16" s="81" t="s">
        <v>5</v>
      </c>
      <c r="F16" s="224">
        <v>781001001</v>
      </c>
      <c r="G16" s="225"/>
      <c r="H16" s="76"/>
      <c r="I16" s="21"/>
      <c r="P16" s="47"/>
      <c r="Q16" s="47"/>
    </row>
    <row r="17" spans="4:17" ht="15" customHeight="1">
      <c r="D17" s="15"/>
      <c r="E17" s="15"/>
      <c r="F17" s="15"/>
      <c r="G17" s="17"/>
      <c r="H17" s="18"/>
      <c r="I17" s="11"/>
      <c r="P17" s="47"/>
      <c r="Q17" s="47"/>
    </row>
    <row r="18" spans="4:17" ht="27.75" customHeight="1">
      <c r="D18" s="75"/>
      <c r="E18" s="82" t="s">
        <v>25</v>
      </c>
      <c r="F18" s="224" t="s">
        <v>172</v>
      </c>
      <c r="G18" s="225"/>
      <c r="H18" s="17"/>
      <c r="I18" s="23"/>
      <c r="J18" s="24"/>
      <c r="P18" s="47"/>
      <c r="Q18" s="47"/>
    </row>
    <row r="19" spans="4:17" ht="15" customHeight="1">
      <c r="D19" s="75"/>
      <c r="E19" s="19"/>
      <c r="F19" s="15"/>
      <c r="G19" s="20"/>
      <c r="H19" s="20"/>
      <c r="I19" s="21"/>
      <c r="P19" s="47"/>
      <c r="Q19" s="47"/>
    </row>
    <row r="20" spans="4:17" ht="22.5" customHeight="1">
      <c r="D20" s="75"/>
      <c r="E20" s="226" t="s">
        <v>331</v>
      </c>
      <c r="F20" s="227"/>
      <c r="G20" s="228"/>
      <c r="H20" s="17"/>
      <c r="I20" s="23"/>
      <c r="J20" s="24"/>
      <c r="P20" s="47"/>
      <c r="Q20" s="47"/>
    </row>
    <row r="21" spans="4:17" ht="27.75" customHeight="1">
      <c r="D21" s="75"/>
      <c r="E21" s="83" t="s">
        <v>313</v>
      </c>
      <c r="F21" s="229" t="s">
        <v>311</v>
      </c>
      <c r="G21" s="230"/>
      <c r="H21" s="20"/>
      <c r="I21" s="21"/>
      <c r="P21" s="47"/>
      <c r="Q21" s="47"/>
    </row>
    <row r="22" spans="4:17" ht="27.75" customHeight="1">
      <c r="D22" s="75"/>
      <c r="E22" s="83" t="s">
        <v>6</v>
      </c>
      <c r="F22" s="229">
        <v>2015</v>
      </c>
      <c r="G22" s="230"/>
      <c r="H22" s="20"/>
      <c r="I22" s="21"/>
      <c r="P22" s="47"/>
      <c r="Q22" s="47"/>
    </row>
    <row r="23" spans="4:17" ht="15" customHeight="1">
      <c r="D23" s="15"/>
      <c r="E23" s="15"/>
      <c r="F23" s="15"/>
      <c r="G23" s="17"/>
      <c r="H23" s="18"/>
      <c r="I23" s="11"/>
      <c r="P23" s="47"/>
      <c r="Q23" s="47"/>
    </row>
    <row r="24" spans="4:17" ht="29.25" customHeight="1">
      <c r="D24" s="15"/>
      <c r="E24" s="226" t="s">
        <v>316</v>
      </c>
      <c r="F24" s="227"/>
      <c r="G24" s="228"/>
      <c r="H24" s="18"/>
      <c r="I24" s="11"/>
      <c r="P24" s="47"/>
      <c r="Q24" s="47"/>
    </row>
    <row r="25" spans="4:17" ht="27.75" customHeight="1">
      <c r="D25" s="75"/>
      <c r="E25" s="81" t="s">
        <v>317</v>
      </c>
      <c r="F25" s="229" t="s">
        <v>318</v>
      </c>
      <c r="G25" s="230"/>
      <c r="H25" s="17"/>
      <c r="I25" s="23"/>
      <c r="J25" s="24"/>
      <c r="P25" s="47"/>
      <c r="Q25" s="47"/>
    </row>
    <row r="26" spans="4:10" ht="14.25">
      <c r="D26" s="75"/>
      <c r="E26" s="19"/>
      <c r="F26" s="15"/>
      <c r="G26" s="20"/>
      <c r="H26" s="17"/>
      <c r="I26" s="23"/>
      <c r="J26" s="24"/>
    </row>
    <row r="27" spans="4:10" ht="22.5" customHeight="1">
      <c r="D27" s="75"/>
      <c r="E27" s="237" t="s">
        <v>7</v>
      </c>
      <c r="F27" s="238"/>
      <c r="G27" s="239"/>
      <c r="H27" s="76"/>
      <c r="I27" s="40"/>
      <c r="J27" s="40"/>
    </row>
    <row r="28" spans="1:9" ht="23.25" customHeight="1">
      <c r="A28" s="35"/>
      <c r="D28" s="15"/>
      <c r="E28" s="84" t="s">
        <v>8</v>
      </c>
      <c r="F28" s="240" t="s">
        <v>456</v>
      </c>
      <c r="G28" s="241"/>
      <c r="H28" s="76"/>
      <c r="I28" s="41"/>
    </row>
    <row r="29" spans="1:9" ht="27.75" customHeight="1">
      <c r="A29" s="35"/>
      <c r="D29" s="15"/>
      <c r="E29" s="85" t="s">
        <v>9</v>
      </c>
      <c r="F29" s="242" t="s">
        <v>456</v>
      </c>
      <c r="G29" s="243"/>
      <c r="H29" s="76"/>
      <c r="I29" s="42"/>
    </row>
    <row r="30" spans="4:9" ht="15" customHeight="1">
      <c r="D30" s="75"/>
      <c r="E30" s="19"/>
      <c r="F30" s="15"/>
      <c r="G30" s="20"/>
      <c r="H30" s="76"/>
      <c r="I30" s="21"/>
    </row>
    <row r="31" spans="4:9" ht="22.5" customHeight="1">
      <c r="D31" s="75"/>
      <c r="E31" s="237" t="s">
        <v>18</v>
      </c>
      <c r="F31" s="238"/>
      <c r="G31" s="239"/>
      <c r="H31" s="76"/>
      <c r="I31" s="21"/>
    </row>
    <row r="32" spans="4:9" ht="27.75" customHeight="1">
      <c r="D32" s="75"/>
      <c r="E32" s="86" t="s">
        <v>11</v>
      </c>
      <c r="F32" s="218" t="s">
        <v>457</v>
      </c>
      <c r="G32" s="219"/>
      <c r="H32" s="76"/>
      <c r="I32" s="21"/>
    </row>
    <row r="33" spans="4:9" ht="27.75" customHeight="1">
      <c r="D33" s="75"/>
      <c r="E33" s="87" t="s">
        <v>12</v>
      </c>
      <c r="F33" s="231" t="s">
        <v>458</v>
      </c>
      <c r="G33" s="232"/>
      <c r="H33" s="76"/>
      <c r="I33" s="21"/>
    </row>
    <row r="34" spans="4:9" ht="15" customHeight="1">
      <c r="D34" s="75"/>
      <c r="E34" s="19"/>
      <c r="F34" s="15"/>
      <c r="G34" s="20"/>
      <c r="H34" s="76"/>
      <c r="I34" s="21"/>
    </row>
    <row r="35" spans="1:9" ht="22.5" customHeight="1">
      <c r="A35" s="35"/>
      <c r="D35" s="15"/>
      <c r="E35" s="237" t="s">
        <v>10</v>
      </c>
      <c r="F35" s="238"/>
      <c r="G35" s="239"/>
      <c r="H35" s="76"/>
      <c r="I35" s="11"/>
    </row>
    <row r="36" spans="1:9" ht="27.75" customHeight="1">
      <c r="A36" s="35"/>
      <c r="B36" s="36"/>
      <c r="D36" s="77"/>
      <c r="E36" s="86" t="s">
        <v>11</v>
      </c>
      <c r="F36" s="244" t="s">
        <v>459</v>
      </c>
      <c r="G36" s="245"/>
      <c r="H36" s="76"/>
      <c r="I36" s="25"/>
    </row>
    <row r="37" spans="1:9" ht="27.75" customHeight="1">
      <c r="A37" s="35"/>
      <c r="B37" s="36"/>
      <c r="D37" s="77"/>
      <c r="E37" s="86" t="s">
        <v>12</v>
      </c>
      <c r="F37" s="244" t="s">
        <v>460</v>
      </c>
      <c r="G37" s="245"/>
      <c r="H37" s="76"/>
      <c r="I37" s="25"/>
    </row>
    <row r="38" spans="1:9" ht="27.75" customHeight="1">
      <c r="A38" s="35"/>
      <c r="B38" s="36"/>
      <c r="D38" s="77"/>
      <c r="E38" s="86" t="s">
        <v>13</v>
      </c>
      <c r="F38" s="233" t="s">
        <v>461</v>
      </c>
      <c r="G38" s="234"/>
      <c r="H38" s="76"/>
      <c r="I38" s="25"/>
    </row>
    <row r="39" spans="1:9" ht="27.75" customHeight="1">
      <c r="A39" s="35"/>
      <c r="B39" s="36"/>
      <c r="D39" s="77"/>
      <c r="E39" s="87" t="s">
        <v>14</v>
      </c>
      <c r="F39" s="235" t="s">
        <v>462</v>
      </c>
      <c r="G39" s="236"/>
      <c r="H39" s="76"/>
      <c r="I39" s="25"/>
    </row>
    <row r="40" spans="4:9" ht="11.25">
      <c r="D40" s="15"/>
      <c r="E40" s="15"/>
      <c r="F40" s="15"/>
      <c r="G40" s="17"/>
      <c r="H40" s="17"/>
      <c r="I40" s="11"/>
    </row>
    <row r="46" spans="7:8" ht="11.25">
      <c r="G46" s="26"/>
      <c r="H46" s="26"/>
    </row>
  </sheetData>
  <sheetProtection password="E4D4" sheet="1" objects="1" scenarios="1" formatColumns="0" formatRows="0"/>
  <mergeCells count="26">
    <mergeCell ref="F33:G33"/>
    <mergeCell ref="F38:G38"/>
    <mergeCell ref="F39:G39"/>
    <mergeCell ref="E27:G27"/>
    <mergeCell ref="F28:G28"/>
    <mergeCell ref="F29:G29"/>
    <mergeCell ref="E35:G35"/>
    <mergeCell ref="F36:G36"/>
    <mergeCell ref="F37:G37"/>
    <mergeCell ref="E31:G31"/>
    <mergeCell ref="F32:G32"/>
    <mergeCell ref="F14:G14"/>
    <mergeCell ref="F15:G15"/>
    <mergeCell ref="F16:G16"/>
    <mergeCell ref="E20:G20"/>
    <mergeCell ref="F22:G22"/>
    <mergeCell ref="F18:G18"/>
    <mergeCell ref="F21:G21"/>
    <mergeCell ref="E24:G24"/>
    <mergeCell ref="F25:G25"/>
    <mergeCell ref="D9:H9"/>
    <mergeCell ref="F12:G12"/>
    <mergeCell ref="F13:G13"/>
    <mergeCell ref="G4:H4"/>
    <mergeCell ref="G5:H5"/>
    <mergeCell ref="D7:H7"/>
  </mergeCells>
  <dataValidations count="7">
    <dataValidation type="textLength" operator="lessThanOrEqual" allowBlank="1" showInputMessage="1" showErrorMessage="1" errorTitle="Ошибка" error="Допускается ввод не более 900 символов!" sqref="F36:G39 F32:G33 F28:G29">
      <formula1>900</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2:G22">
      <formula1>Год</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1:G21">
      <formula1>Месяц</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18:G18">
      <formula1>PLANFACT</formula1>
    </dataValidation>
    <dataValidation type="textLength" allowBlank="1" showInputMessage="1" showErrorMessage="1" prompt="10-12 символов" sqref="F15">
      <formula1>10</formula1>
      <formula2>12</formula2>
    </dataValidation>
    <dataValidation type="textLength" operator="equal" allowBlank="1" showInputMessage="1" showErrorMessage="1" prompt="9 символов" sqref="F16">
      <formula1>9</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5:G25">
      <formula1>PUBL</formula1>
    </dataValidation>
  </dataValidation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70" r:id="rId2"/>
  <drawing r:id="rId1"/>
</worksheet>
</file>

<file path=xl/worksheets/sheet7.xml><?xml version="1.0" encoding="utf-8"?>
<worksheet xmlns="http://schemas.openxmlformats.org/spreadsheetml/2006/main" xmlns:r="http://schemas.openxmlformats.org/officeDocument/2006/relationships">
  <sheetPr codeName="Sheet_15">
    <pageSetUpPr fitToPage="1"/>
  </sheetPr>
  <dimension ref="A1:R18"/>
  <sheetViews>
    <sheetView showGridLines="0" zoomScalePageLayoutView="0" workbookViewId="0" topLeftCell="C4">
      <selection activeCell="I26" sqref="I26"/>
    </sheetView>
  </sheetViews>
  <sheetFormatPr defaultColWidth="9.140625" defaultRowHeight="11.25"/>
  <cols>
    <col min="1" max="2" width="8.140625" style="150" hidden="1" customWidth="1"/>
    <col min="3" max="3" width="9.00390625" style="89" bestFit="1" customWidth="1"/>
    <col min="5" max="5" width="8.7109375" style="0" customWidth="1"/>
    <col min="6" max="6" width="53.57421875" style="0" customWidth="1"/>
    <col min="7" max="11" width="25.7109375" style="0" customWidth="1"/>
  </cols>
  <sheetData>
    <row r="1" spans="1:11" s="127" customFormat="1" ht="32.25" customHeight="1" hidden="1">
      <c r="A1" s="148">
        <f>ID</f>
        <v>26424110</v>
      </c>
      <c r="B1" s="148"/>
      <c r="C1" s="126"/>
      <c r="D1" s="126"/>
      <c r="E1" s="135"/>
      <c r="F1" s="135"/>
      <c r="G1" s="135"/>
      <c r="H1" s="135"/>
      <c r="I1" s="135"/>
      <c r="J1" s="135"/>
      <c r="K1" s="126"/>
    </row>
    <row r="2" spans="1:3" s="127" customFormat="1" ht="32.25" customHeight="1" hidden="1">
      <c r="A2" s="148"/>
      <c r="B2" s="148"/>
      <c r="C2" s="126"/>
    </row>
    <row r="3" spans="1:11" s="127" customFormat="1" ht="32.25" customHeight="1" hidden="1">
      <c r="A3" s="148"/>
      <c r="B3" s="148"/>
      <c r="C3" s="126"/>
      <c r="D3" s="126"/>
      <c r="E3" s="126"/>
      <c r="F3" s="126"/>
      <c r="G3" s="126"/>
      <c r="H3" s="126"/>
      <c r="I3" s="126"/>
      <c r="J3" s="126"/>
      <c r="K3" s="126"/>
    </row>
    <row r="4" spans="1:12" ht="11.25">
      <c r="A4" s="148"/>
      <c r="B4" s="148"/>
      <c r="C4" s="90"/>
      <c r="D4" s="128"/>
      <c r="E4" s="129"/>
      <c r="F4" s="129"/>
      <c r="G4" s="129"/>
      <c r="H4" s="129"/>
      <c r="I4" s="129"/>
      <c r="J4" s="129"/>
      <c r="K4" s="129"/>
      <c r="L4" s="137" t="str">
        <f>FORMID</f>
        <v>WARM.OPENINFO.QV.4.178</v>
      </c>
    </row>
    <row r="5" spans="1:12" ht="11.25">
      <c r="A5" s="148"/>
      <c r="B5" s="148"/>
      <c r="C5" s="90"/>
      <c r="D5" s="130"/>
      <c r="E5" s="38"/>
      <c r="F5" s="38"/>
      <c r="G5" s="38"/>
      <c r="H5" s="38"/>
      <c r="I5" s="38"/>
      <c r="J5" s="38"/>
      <c r="K5" s="38"/>
      <c r="L5" s="139" t="s">
        <v>303</v>
      </c>
    </row>
    <row r="6" spans="1:12" ht="12" thickBot="1">
      <c r="A6" s="148"/>
      <c r="B6" s="148"/>
      <c r="C6" s="90"/>
      <c r="D6" s="130"/>
      <c r="E6" s="38"/>
      <c r="F6" s="38"/>
      <c r="G6" s="38"/>
      <c r="H6" s="38"/>
      <c r="I6" s="38"/>
      <c r="J6" s="38"/>
      <c r="K6" s="38"/>
      <c r="L6" s="139"/>
    </row>
    <row r="7" spans="1:17" s="144" customFormat="1" ht="26.25" customHeight="1">
      <c r="A7" s="149"/>
      <c r="B7" s="149"/>
      <c r="C7" s="141"/>
      <c r="D7" s="142"/>
      <c r="E7" s="246" t="s">
        <v>304</v>
      </c>
      <c r="F7" s="247"/>
      <c r="G7" s="247"/>
      <c r="H7" s="247"/>
      <c r="I7" s="247"/>
      <c r="J7" s="247"/>
      <c r="K7" s="248"/>
      <c r="L7" s="143"/>
      <c r="N7" s="145"/>
      <c r="O7" s="145"/>
      <c r="P7" s="145"/>
      <c r="Q7" s="145"/>
    </row>
    <row r="8" spans="1:17" s="144" customFormat="1" ht="12.75">
      <c r="A8" s="149"/>
      <c r="B8" s="149"/>
      <c r="C8" s="141"/>
      <c r="D8" s="142"/>
      <c r="E8" s="249" t="str">
        <f>COMPANY</f>
        <v>ООО "Газпром трансгаз Санкт-Петербург"</v>
      </c>
      <c r="F8" s="250"/>
      <c r="G8" s="250"/>
      <c r="H8" s="250"/>
      <c r="I8" s="250"/>
      <c r="J8" s="250"/>
      <c r="K8" s="251"/>
      <c r="L8" s="143"/>
      <c r="N8" s="145"/>
      <c r="O8" s="145"/>
      <c r="P8" s="145"/>
      <c r="Q8" s="145"/>
    </row>
    <row r="9" spans="1:17" ht="12" thickBot="1">
      <c r="A9" s="148"/>
      <c r="B9" s="148"/>
      <c r="C9" s="90"/>
      <c r="D9" s="130"/>
      <c r="E9" s="252" t="str">
        <f>" за "&amp;MONTH_PERIOD&amp;" "&amp;YEAR_PERIOD&amp;" года"</f>
        <v> за III квартал 2015 года</v>
      </c>
      <c r="F9" s="253"/>
      <c r="G9" s="253"/>
      <c r="H9" s="253"/>
      <c r="I9" s="253"/>
      <c r="J9" s="253"/>
      <c r="K9" s="254"/>
      <c r="L9" s="131"/>
      <c r="N9" s="136"/>
      <c r="O9" s="136"/>
      <c r="P9" s="136"/>
      <c r="Q9" s="136"/>
    </row>
    <row r="10" spans="1:17" ht="12" thickBot="1">
      <c r="A10" s="148"/>
      <c r="B10" s="148"/>
      <c r="C10" s="90"/>
      <c r="D10" s="130"/>
      <c r="E10" s="38"/>
      <c r="F10" s="38"/>
      <c r="G10" s="38"/>
      <c r="H10" s="38"/>
      <c r="I10" s="38"/>
      <c r="J10" s="38"/>
      <c r="K10" s="38"/>
      <c r="L10" s="131"/>
      <c r="N10" s="136"/>
      <c r="O10" s="136"/>
      <c r="P10" s="136"/>
      <c r="Q10" s="136"/>
    </row>
    <row r="11" spans="1:17" ht="135" customHeight="1" thickBot="1">
      <c r="A11" s="148"/>
      <c r="B11" s="148"/>
      <c r="C11" s="138"/>
      <c r="D11" s="130"/>
      <c r="E11" s="169" t="s">
        <v>297</v>
      </c>
      <c r="F11" s="170" t="s">
        <v>305</v>
      </c>
      <c r="G11" s="172" t="s">
        <v>306</v>
      </c>
      <c r="H11" s="172" t="s">
        <v>307</v>
      </c>
      <c r="I11" s="170" t="s">
        <v>315</v>
      </c>
      <c r="J11" s="170" t="s">
        <v>333</v>
      </c>
      <c r="K11" s="171" t="s">
        <v>326</v>
      </c>
      <c r="L11" s="131"/>
      <c r="N11" s="136"/>
      <c r="O11" s="136"/>
      <c r="P11" s="136"/>
      <c r="Q11" s="136"/>
    </row>
    <row r="12" spans="1:17" ht="10.5" customHeight="1" thickBot="1">
      <c r="A12" s="148"/>
      <c r="B12" s="148"/>
      <c r="C12" s="138"/>
      <c r="D12" s="130"/>
      <c r="E12" s="159">
        <v>1</v>
      </c>
      <c r="F12" s="160">
        <v>2</v>
      </c>
      <c r="G12" s="161">
        <v>3</v>
      </c>
      <c r="H12" s="161">
        <v>4</v>
      </c>
      <c r="I12" s="161">
        <v>5</v>
      </c>
      <c r="J12" s="161">
        <v>6</v>
      </c>
      <c r="K12" s="162">
        <v>7</v>
      </c>
      <c r="L12" s="131"/>
      <c r="N12" s="136"/>
      <c r="O12" s="136"/>
      <c r="P12" s="136"/>
      <c r="Q12" s="136"/>
    </row>
    <row r="13" spans="1:17" ht="12" thickBot="1">
      <c r="A13" s="148"/>
      <c r="B13" s="148"/>
      <c r="C13" s="138"/>
      <c r="D13" s="130"/>
      <c r="E13" s="163"/>
      <c r="F13" s="164"/>
      <c r="G13" s="164"/>
      <c r="H13" s="164"/>
      <c r="I13" s="164"/>
      <c r="J13" s="164"/>
      <c r="K13" s="165"/>
      <c r="L13" s="131"/>
      <c r="N13" s="136"/>
      <c r="O13" s="136"/>
      <c r="P13" s="136"/>
      <c r="Q13" s="136"/>
    </row>
    <row r="14" spans="1:16" ht="28.5" customHeight="1">
      <c r="A14" s="148"/>
      <c r="B14" s="148">
        <f>ROW(B15)-ROW()</f>
        <v>1</v>
      </c>
      <c r="C14" s="138"/>
      <c r="D14" s="154"/>
      <c r="E14" s="166" t="str">
        <f>ROW()-ROW($E$14)+1&amp;"."</f>
        <v>1.</v>
      </c>
      <c r="F14" s="194" t="s">
        <v>332</v>
      </c>
      <c r="G14" s="167">
        <v>0</v>
      </c>
      <c r="H14" s="167">
        <v>0</v>
      </c>
      <c r="I14" s="167">
        <v>0</v>
      </c>
      <c r="J14" s="195" t="s">
        <v>463</v>
      </c>
      <c r="K14" s="168">
        <v>0.445</v>
      </c>
      <c r="L14" s="153"/>
      <c r="M14" s="136"/>
      <c r="N14" s="136"/>
      <c r="O14" s="136"/>
      <c r="P14" s="136"/>
    </row>
    <row r="15" spans="1:16" ht="12.75" customHeight="1" thickBot="1">
      <c r="A15" s="148">
        <f>ROW()-ROW(A14)</f>
        <v>1</v>
      </c>
      <c r="B15" s="148">
        <v>1</v>
      </c>
      <c r="C15" s="138"/>
      <c r="D15" s="154"/>
      <c r="E15" s="155"/>
      <c r="F15" s="157" t="s">
        <v>286</v>
      </c>
      <c r="G15" s="158"/>
      <c r="H15" s="158"/>
      <c r="I15" s="158"/>
      <c r="J15" s="158"/>
      <c r="K15" s="156"/>
      <c r="L15" s="131"/>
      <c r="M15" s="136"/>
      <c r="N15" s="136"/>
      <c r="O15" s="136"/>
      <c r="P15" s="136"/>
    </row>
    <row r="16" spans="1:17" ht="12.75" customHeight="1">
      <c r="A16" s="135" t="s">
        <v>285</v>
      </c>
      <c r="B16" s="148"/>
      <c r="C16" s="138"/>
      <c r="D16" s="130"/>
      <c r="E16" s="151"/>
      <c r="F16" s="151"/>
      <c r="G16" s="151"/>
      <c r="H16" s="151"/>
      <c r="I16" s="151"/>
      <c r="J16" s="151"/>
      <c r="K16" s="152"/>
      <c r="L16" s="131"/>
      <c r="N16" s="136"/>
      <c r="O16" s="136"/>
      <c r="P16" s="136"/>
      <c r="Q16" s="136"/>
    </row>
    <row r="17" spans="1:18" ht="36" customHeight="1">
      <c r="A17" s="148"/>
      <c r="B17" s="148"/>
      <c r="C17" s="138"/>
      <c r="D17" s="130"/>
      <c r="E17" s="147" t="s">
        <v>287</v>
      </c>
      <c r="F17" s="255" t="s">
        <v>298</v>
      </c>
      <c r="G17" s="255"/>
      <c r="H17" s="255"/>
      <c r="I17" s="255"/>
      <c r="J17" s="255"/>
      <c r="K17" s="255"/>
      <c r="L17" s="131"/>
      <c r="M17" s="146"/>
      <c r="N17" s="146"/>
      <c r="O17" s="146"/>
      <c r="P17" s="146"/>
      <c r="Q17" s="146"/>
      <c r="R17" s="146"/>
    </row>
    <row r="18" spans="1:12" ht="11.25">
      <c r="A18" s="135"/>
      <c r="B18" s="148"/>
      <c r="C18" s="90"/>
      <c r="D18" s="132"/>
      <c r="E18" s="133"/>
      <c r="F18" s="133"/>
      <c r="G18" s="133"/>
      <c r="H18" s="133"/>
      <c r="I18" s="133"/>
      <c r="J18" s="133"/>
      <c r="K18" s="133"/>
      <c r="L18" s="134"/>
    </row>
  </sheetData>
  <sheetProtection password="E4D4" sheet="1" objects="1" scenarios="1" formatColumns="0" formatRows="0"/>
  <mergeCells count="4">
    <mergeCell ref="E7:K7"/>
    <mergeCell ref="E8:K8"/>
    <mergeCell ref="E9:K9"/>
    <mergeCell ref="F17:K17"/>
  </mergeCells>
  <dataValidations count="4">
    <dataValidation type="decimal" allowBlank="1" showInputMessage="1" showErrorMessage="1" sqref="K16 F15:J15">
      <formula1>-100000000000000000000</formula1>
      <formula2>100000000000000000000</formula2>
    </dataValidation>
    <dataValidation type="textLength" allowBlank="1" showInputMessage="1" showErrorMessage="1" sqref="F14 J14 K11:K13">
      <formula1>0</formula1>
      <formula2>900</formula2>
    </dataValidation>
    <dataValidation type="whole" allowBlank="1" showInputMessage="1" showErrorMessage="1" sqref="G14:I14">
      <formula1>0</formula1>
      <formula2>1E+23</formula2>
    </dataValidation>
    <dataValidation type="decimal" allowBlank="1" showInputMessage="1" showErrorMessage="1" sqref="K14">
      <formula1>-1000000000000000000</formula1>
      <formula2>1000000000000000000</formula2>
    </dataValidation>
  </dataValidations>
  <hyperlinks>
    <hyperlink ref="F15" location="'СТ-ТС.22'!A1" display="Добав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1" r:id="rId1"/>
</worksheet>
</file>

<file path=xl/worksheets/sheet8.xml><?xml version="1.0" encoding="utf-8"?>
<worksheet xmlns="http://schemas.openxmlformats.org/spreadsheetml/2006/main" xmlns:r="http://schemas.openxmlformats.org/officeDocument/2006/relationships">
  <sheetPr codeName="Sheet_17">
    <pageSetUpPr fitToPage="1"/>
  </sheetPr>
  <dimension ref="A1:P23"/>
  <sheetViews>
    <sheetView showGridLines="0" zoomScalePageLayoutView="0" workbookViewId="0" topLeftCell="C4">
      <selection activeCell="H21" sqref="H21"/>
    </sheetView>
  </sheetViews>
  <sheetFormatPr defaultColWidth="9.140625" defaultRowHeight="11.25"/>
  <cols>
    <col min="1" max="2" width="8.140625" style="150" hidden="1" customWidth="1"/>
    <col min="3" max="3" width="9.00390625" style="89" bestFit="1" customWidth="1"/>
    <col min="5" max="5" width="6.7109375" style="0" customWidth="1"/>
    <col min="6" max="6" width="38.7109375" style="0" customWidth="1"/>
    <col min="7" max="7" width="20.140625" style="0" customWidth="1"/>
    <col min="8" max="8" width="17.00390625" style="0" customWidth="1"/>
    <col min="9" max="9" width="18.421875" style="0" customWidth="1"/>
  </cols>
  <sheetData>
    <row r="1" spans="1:9" s="127" customFormat="1" ht="32.25" customHeight="1" hidden="1">
      <c r="A1" s="148">
        <f>ID</f>
        <v>26424110</v>
      </c>
      <c r="B1" s="148"/>
      <c r="C1" s="126"/>
      <c r="D1" s="126"/>
      <c r="E1" s="135"/>
      <c r="F1" s="135"/>
      <c r="G1" s="135"/>
      <c r="H1" s="135"/>
      <c r="I1" s="135"/>
    </row>
    <row r="2" spans="1:3" s="127" customFormat="1" ht="32.25" customHeight="1" hidden="1">
      <c r="A2" s="148"/>
      <c r="B2" s="148"/>
      <c r="C2" s="126"/>
    </row>
    <row r="3" spans="1:9" s="127" customFormat="1" ht="32.25" customHeight="1" hidden="1">
      <c r="A3" s="148"/>
      <c r="B3" s="148"/>
      <c r="C3" s="126"/>
      <c r="D3" s="126"/>
      <c r="E3" s="126"/>
      <c r="F3" s="126"/>
      <c r="G3" s="126"/>
      <c r="H3" s="126"/>
      <c r="I3" s="126"/>
    </row>
    <row r="4" spans="1:10" ht="11.25">
      <c r="A4" s="148"/>
      <c r="B4" s="148"/>
      <c r="C4" s="90"/>
      <c r="D4" s="128"/>
      <c r="E4" s="129"/>
      <c r="F4" s="129"/>
      <c r="G4" s="129"/>
      <c r="H4" s="129"/>
      <c r="I4" s="129"/>
      <c r="J4" s="137" t="str">
        <f>FORMID</f>
        <v>WARM.OPENINFO.QV.4.178</v>
      </c>
    </row>
    <row r="5" spans="1:10" ht="11.25">
      <c r="A5" s="148"/>
      <c r="B5" s="148"/>
      <c r="C5" s="90"/>
      <c r="D5" s="130"/>
      <c r="E5" s="38"/>
      <c r="F5" s="38"/>
      <c r="G5" s="38"/>
      <c r="H5" s="38"/>
      <c r="I5" s="38"/>
      <c r="J5" s="139"/>
    </row>
    <row r="6" spans="1:10" ht="12" thickBot="1">
      <c r="A6" s="148"/>
      <c r="B6" s="148"/>
      <c r="C6" s="90"/>
      <c r="D6" s="130"/>
      <c r="E6" s="38"/>
      <c r="F6" s="38"/>
      <c r="G6" s="38"/>
      <c r="H6" s="38"/>
      <c r="I6" s="38"/>
      <c r="J6" s="139"/>
    </row>
    <row r="7" spans="1:15" s="144" customFormat="1" ht="19.5" customHeight="1">
      <c r="A7" s="149"/>
      <c r="B7" s="149"/>
      <c r="C7" s="141"/>
      <c r="D7" s="142"/>
      <c r="E7" s="246" t="s">
        <v>299</v>
      </c>
      <c r="F7" s="247"/>
      <c r="G7" s="247"/>
      <c r="H7" s="247"/>
      <c r="I7" s="248"/>
      <c r="J7" s="143"/>
      <c r="L7" s="145"/>
      <c r="M7" s="145"/>
      <c r="N7" s="145"/>
      <c r="O7" s="145"/>
    </row>
    <row r="8" spans="1:15" s="144" customFormat="1" ht="12.75">
      <c r="A8" s="149"/>
      <c r="B8" s="149"/>
      <c r="C8" s="141"/>
      <c r="D8" s="142"/>
      <c r="E8" s="249" t="str">
        <f>COMPANY</f>
        <v>ООО "Газпром трансгаз Санкт-Петербург"</v>
      </c>
      <c r="F8" s="250"/>
      <c r="G8" s="250"/>
      <c r="H8" s="250"/>
      <c r="I8" s="251"/>
      <c r="J8" s="143"/>
      <c r="L8" s="145"/>
      <c r="M8" s="145"/>
      <c r="N8" s="145"/>
      <c r="O8" s="145"/>
    </row>
    <row r="9" spans="1:15" ht="12" thickBot="1">
      <c r="A9" s="148"/>
      <c r="B9" s="148"/>
      <c r="C9" s="90"/>
      <c r="D9" s="130"/>
      <c r="E9" s="262" t="str">
        <f>" за "&amp;MONTH_PERIOD&amp;" "&amp;YEAR_PERIOD&amp;" года"</f>
        <v> за III квартал 2015 года</v>
      </c>
      <c r="F9" s="263"/>
      <c r="G9" s="263"/>
      <c r="H9" s="263"/>
      <c r="I9" s="264"/>
      <c r="J9" s="131"/>
      <c r="L9" s="136"/>
      <c r="M9" s="136"/>
      <c r="N9" s="136"/>
      <c r="O9" s="136"/>
    </row>
    <row r="10" spans="1:15" ht="11.25">
      <c r="A10" s="148"/>
      <c r="B10" s="148"/>
      <c r="C10" s="90"/>
      <c r="D10" s="130"/>
      <c r="E10" s="38"/>
      <c r="F10" s="38"/>
      <c r="G10" s="38"/>
      <c r="H10" s="38"/>
      <c r="I10" s="38"/>
      <c r="J10" s="131"/>
      <c r="L10" s="136"/>
      <c r="M10" s="136"/>
      <c r="N10" s="136"/>
      <c r="O10" s="136"/>
    </row>
    <row r="11" spans="1:15" ht="12" thickBot="1">
      <c r="A11" s="148"/>
      <c r="B11" s="148"/>
      <c r="C11" s="90"/>
      <c r="D11" s="130"/>
      <c r="E11" s="38"/>
      <c r="F11" s="38"/>
      <c r="G11" s="38"/>
      <c r="H11" s="38"/>
      <c r="I11" s="38"/>
      <c r="J11" s="131"/>
      <c r="L11" s="136"/>
      <c r="M11" s="136"/>
      <c r="N11" s="136"/>
      <c r="O11" s="136"/>
    </row>
    <row r="12" spans="1:15" ht="24.75" customHeight="1">
      <c r="A12" s="148"/>
      <c r="B12" s="148"/>
      <c r="C12" s="138"/>
      <c r="D12" s="130"/>
      <c r="E12" s="174" t="s">
        <v>321</v>
      </c>
      <c r="F12" s="256" t="s">
        <v>322</v>
      </c>
      <c r="G12" s="256"/>
      <c r="H12" s="256"/>
      <c r="I12" s="257"/>
      <c r="J12" s="131"/>
      <c r="L12" s="136"/>
      <c r="M12" s="136"/>
      <c r="N12" s="136"/>
      <c r="O12" s="136"/>
    </row>
    <row r="13" spans="1:15" ht="24.75" customHeight="1">
      <c r="A13" s="148"/>
      <c r="B13" s="148"/>
      <c r="C13" s="138"/>
      <c r="D13" s="130"/>
      <c r="E13" s="258"/>
      <c r="F13" s="175" t="s">
        <v>300</v>
      </c>
      <c r="G13" s="176" t="s">
        <v>301</v>
      </c>
      <c r="H13" s="260" t="s">
        <v>314</v>
      </c>
      <c r="I13" s="261"/>
      <c r="J13" s="131"/>
      <c r="L13" s="136"/>
      <c r="M13" s="136"/>
      <c r="N13" s="136"/>
      <c r="O13" s="136"/>
    </row>
    <row r="14" spans="1:15" ht="24.75" customHeight="1" thickBot="1">
      <c r="A14" s="148"/>
      <c r="B14" s="148"/>
      <c r="C14" s="138"/>
      <c r="D14" s="130"/>
      <c r="E14" s="259"/>
      <c r="F14" s="203" t="s">
        <v>335</v>
      </c>
      <c r="G14" s="177">
        <v>42307</v>
      </c>
      <c r="H14" s="265" t="s">
        <v>454</v>
      </c>
      <c r="I14" s="266"/>
      <c r="J14" s="131"/>
      <c r="L14" s="136"/>
      <c r="M14" s="136"/>
      <c r="N14" s="136"/>
      <c r="O14" s="136"/>
    </row>
    <row r="15" spans="1:15" ht="12" thickBot="1">
      <c r="A15" s="148"/>
      <c r="B15" s="148"/>
      <c r="C15" s="138"/>
      <c r="D15" s="130"/>
      <c r="E15" s="182"/>
      <c r="F15" s="183"/>
      <c r="G15" s="184"/>
      <c r="H15" s="185"/>
      <c r="I15" s="185"/>
      <c r="J15" s="131"/>
      <c r="L15" s="136"/>
      <c r="M15" s="136"/>
      <c r="N15" s="136"/>
      <c r="O15" s="136"/>
    </row>
    <row r="16" spans="1:15" ht="12" hidden="1" thickBot="1">
      <c r="A16" s="148"/>
      <c r="B16" s="148">
        <f>ROW(B20)-ROW()</f>
        <v>4</v>
      </c>
      <c r="C16" s="138" t="s">
        <v>327</v>
      </c>
      <c r="D16" s="130"/>
      <c r="E16" s="181"/>
      <c r="F16" s="186"/>
      <c r="G16" s="187"/>
      <c r="H16" s="188"/>
      <c r="I16" s="188"/>
      <c r="J16" s="131"/>
      <c r="L16" s="136"/>
      <c r="M16" s="136"/>
      <c r="N16" s="136"/>
      <c r="O16" s="136"/>
    </row>
    <row r="17" spans="1:15" ht="24.75" customHeight="1" hidden="1" thickBot="1">
      <c r="A17" s="148"/>
      <c r="B17" s="148"/>
      <c r="C17" s="138"/>
      <c r="D17" s="130"/>
      <c r="E17" s="174" t="str">
        <f>(ROW()-ROW($E$17))/4+2&amp;"."</f>
        <v>2.</v>
      </c>
      <c r="F17" s="268"/>
      <c r="G17" s="269"/>
      <c r="H17" s="269"/>
      <c r="I17" s="270"/>
      <c r="J17" s="131"/>
      <c r="L17" s="136"/>
      <c r="M17" s="136"/>
      <c r="N17" s="136"/>
      <c r="O17" s="136"/>
    </row>
    <row r="18" spans="1:15" ht="24.75" customHeight="1" hidden="1">
      <c r="A18" s="148"/>
      <c r="B18" s="148"/>
      <c r="C18" s="138"/>
      <c r="D18" s="130"/>
      <c r="E18" s="267"/>
      <c r="F18" s="175" t="s">
        <v>300</v>
      </c>
      <c r="G18" s="176" t="s">
        <v>301</v>
      </c>
      <c r="H18" s="271" t="s">
        <v>323</v>
      </c>
      <c r="I18" s="272"/>
      <c r="J18" s="131"/>
      <c r="L18" s="136"/>
      <c r="M18" s="136"/>
      <c r="N18" s="136"/>
      <c r="O18" s="136"/>
    </row>
    <row r="19" spans="1:15" ht="24.75" customHeight="1" hidden="1" thickBot="1">
      <c r="A19" s="148"/>
      <c r="B19" s="148"/>
      <c r="C19" s="138"/>
      <c r="D19" s="130"/>
      <c r="E19" s="259"/>
      <c r="F19" s="193"/>
      <c r="G19" s="177"/>
      <c r="H19" s="273"/>
      <c r="I19" s="274"/>
      <c r="J19" s="131"/>
      <c r="L19" s="136"/>
      <c r="M19" s="136"/>
      <c r="N19" s="136"/>
      <c r="O19" s="136"/>
    </row>
    <row r="20" spans="1:14" ht="12.75" customHeight="1" thickBot="1">
      <c r="A20" s="148">
        <f>ROW()-ROW(A16)</f>
        <v>4</v>
      </c>
      <c r="B20" s="148">
        <v>0</v>
      </c>
      <c r="C20" s="138"/>
      <c r="D20" s="154"/>
      <c r="E20" s="189"/>
      <c r="F20" s="190" t="s">
        <v>324</v>
      </c>
      <c r="G20" s="191"/>
      <c r="H20" s="191"/>
      <c r="I20" s="192"/>
      <c r="J20" s="131"/>
      <c r="K20" s="136"/>
      <c r="L20" s="136"/>
      <c r="M20" s="136"/>
      <c r="N20" s="136"/>
    </row>
    <row r="21" spans="1:15" ht="12.75" customHeight="1">
      <c r="A21" s="135" t="s">
        <v>285</v>
      </c>
      <c r="B21" s="148"/>
      <c r="C21" s="138"/>
      <c r="D21" s="130"/>
      <c r="E21" s="151"/>
      <c r="F21" s="151"/>
      <c r="G21" s="151"/>
      <c r="H21" s="151"/>
      <c r="I21" s="151"/>
      <c r="J21" s="131"/>
      <c r="L21" s="136"/>
      <c r="M21" s="136"/>
      <c r="N21" s="136"/>
      <c r="O21" s="136"/>
    </row>
    <row r="22" spans="1:16" ht="22.5" customHeight="1">
      <c r="A22" s="148"/>
      <c r="B22" s="148"/>
      <c r="C22" s="138"/>
      <c r="D22" s="130"/>
      <c r="E22" s="147" t="s">
        <v>287</v>
      </c>
      <c r="F22" s="255" t="s">
        <v>455</v>
      </c>
      <c r="G22" s="255"/>
      <c r="H22" s="255"/>
      <c r="I22" s="255"/>
      <c r="J22" s="131"/>
      <c r="K22" s="146"/>
      <c r="L22" s="146"/>
      <c r="M22" s="146"/>
      <c r="N22" s="146"/>
      <c r="O22" s="146"/>
      <c r="P22" s="146"/>
    </row>
    <row r="23" spans="1:10" ht="11.25">
      <c r="A23" s="135"/>
      <c r="B23" s="148"/>
      <c r="C23" s="90"/>
      <c r="D23" s="132"/>
      <c r="E23" s="133"/>
      <c r="F23" s="133"/>
      <c r="G23" s="133"/>
      <c r="H23" s="133"/>
      <c r="I23" s="133"/>
      <c r="J23" s="134"/>
    </row>
  </sheetData>
  <sheetProtection password="E4D4" sheet="1" objects="1" scenarios="1" formatColumns="0" formatRows="0"/>
  <mergeCells count="12">
    <mergeCell ref="H18:I18"/>
    <mergeCell ref="H19:I19"/>
    <mergeCell ref="F22:I22"/>
    <mergeCell ref="E7:I7"/>
    <mergeCell ref="E8:I8"/>
    <mergeCell ref="F12:I12"/>
    <mergeCell ref="E13:E14"/>
    <mergeCell ref="H13:I13"/>
    <mergeCell ref="E9:I9"/>
    <mergeCell ref="H14:I14"/>
    <mergeCell ref="E18:E19"/>
    <mergeCell ref="F17:I17"/>
  </mergeCells>
  <dataValidations count="2">
    <dataValidation type="date" allowBlank="1" showInputMessage="1" showErrorMessage="1" sqref="G19 G14:G16">
      <formula1>36526</formula1>
      <formula2>44196</formula2>
    </dataValidation>
    <dataValidation type="textLength" allowBlank="1" showInputMessage="1" showErrorMessage="1" sqref="H19 F19 H14:H16">
      <formula1>0</formula1>
      <formula2>900</formula2>
    </dataValidation>
  </dataValidations>
  <hyperlinks>
    <hyperlink ref="F20" location="'Ссылки на публикации'!A1" display="Добавить"/>
    <hyperlink ref="C16" location="'Ссылки на публикации'!A1" display="Удалить"/>
    <hyperlink ref="H14" r:id="rId1" display="http://gov.spb.ru/gov/otrasl/energ_kom/"/>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2"/>
</worksheet>
</file>

<file path=xl/worksheets/sheet9.xml><?xml version="1.0" encoding="utf-8"?>
<worksheet xmlns="http://schemas.openxmlformats.org/spreadsheetml/2006/main" xmlns:r="http://schemas.openxmlformats.org/officeDocument/2006/relationships">
  <sheetPr codeName="Лист13"/>
  <dimension ref="D6:H14"/>
  <sheetViews>
    <sheetView showGridLines="0" zoomScalePageLayoutView="0" workbookViewId="0" topLeftCell="C4">
      <selection activeCell="E12" sqref="E12"/>
    </sheetView>
  </sheetViews>
  <sheetFormatPr defaultColWidth="9.140625" defaultRowHeight="11.25"/>
  <cols>
    <col min="1" max="2" width="0" style="56" hidden="1" customWidth="1"/>
    <col min="3" max="4" width="9.140625" style="56" customWidth="1"/>
    <col min="5" max="5" width="22.140625" style="55" customWidth="1"/>
    <col min="6" max="6" width="59.28125" style="56" customWidth="1"/>
    <col min="7" max="7" width="16.00390625" style="55" customWidth="1"/>
    <col min="8" max="16384" width="9.140625" style="56" customWidth="1"/>
  </cols>
  <sheetData>
    <row r="1" ht="11.25" hidden="1"/>
    <row r="2" ht="11.25" hidden="1"/>
    <row r="3" ht="11.25" hidden="1"/>
    <row r="6" spans="4:8" s="93" customFormat="1" ht="12.75">
      <c r="D6" s="275" t="s">
        <v>21</v>
      </c>
      <c r="E6" s="275"/>
      <c r="F6" s="275"/>
      <c r="G6" s="275"/>
      <c r="H6" s="275"/>
    </row>
    <row r="7" spans="4:8" s="93" customFormat="1" ht="18" customHeight="1">
      <c r="D7" s="275" t="str">
        <f>COMPANY</f>
        <v>ООО "Газпром трансгаз Санкт-Петербург"</v>
      </c>
      <c r="E7" s="275"/>
      <c r="F7" s="275"/>
      <c r="G7" s="275"/>
      <c r="H7" s="275"/>
    </row>
    <row r="8" ht="12" thickBot="1"/>
    <row r="9" spans="4:8" ht="12" thickBot="1">
      <c r="D9" s="196"/>
      <c r="E9" s="197"/>
      <c r="F9" s="198"/>
      <c r="G9" s="197"/>
      <c r="H9" s="107"/>
    </row>
    <row r="10" spans="4:8" ht="12" thickBot="1">
      <c r="D10" s="199"/>
      <c r="E10" s="57" t="s">
        <v>22</v>
      </c>
      <c r="F10" s="54" t="s">
        <v>23</v>
      </c>
      <c r="G10" s="58" t="s">
        <v>24</v>
      </c>
      <c r="H10" s="103"/>
    </row>
    <row r="11" spans="4:8" ht="11.25">
      <c r="D11" s="199"/>
      <c r="E11" s="71">
        <v>1</v>
      </c>
      <c r="F11" s="53">
        <v>2</v>
      </c>
      <c r="G11" s="71">
        <v>3</v>
      </c>
      <c r="H11" s="103"/>
    </row>
    <row r="12" spans="4:8" ht="11.25">
      <c r="D12" s="199"/>
      <c r="E12" s="178"/>
      <c r="F12" s="179"/>
      <c r="G12" s="180"/>
      <c r="H12" s="103"/>
    </row>
    <row r="13" spans="4:8" ht="11.25" hidden="1">
      <c r="D13" s="199"/>
      <c r="E13" s="72"/>
      <c r="F13" s="52"/>
      <c r="G13" s="72"/>
      <c r="H13" s="103"/>
    </row>
    <row r="14" spans="4:8" ht="12" thickBot="1">
      <c r="D14" s="200"/>
      <c r="E14" s="201"/>
      <c r="F14" s="202"/>
      <c r="G14" s="201"/>
      <c r="H14" s="106"/>
    </row>
  </sheetData>
  <sheetProtection password="E4D4" sheet="1" objects="1" scenarios="1" formatColumns="0" formatRows="0"/>
  <mergeCells count="2">
    <mergeCell ref="D6:H6"/>
    <mergeCell ref="D7:H7"/>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amokrushin</cp:lastModifiedBy>
  <cp:lastPrinted>2013-10-18T08:57:47Z</cp:lastPrinted>
  <dcterms:created xsi:type="dcterms:W3CDTF">2012-05-02T09:06:49Z</dcterms:created>
  <dcterms:modified xsi:type="dcterms:W3CDTF">2015-10-07T12:28:12Z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ORMCODE">
    <vt:lpwstr>WARM.OPENINFO.QV.4.178</vt:lpwstr>
  </property>
  <property fmtid="{D5CDD505-2E9C-101B-9397-08002B2CF9AE}" pid="3" name="VERSION">
    <vt:lpwstr>Версия 1.0</vt:lpwstr>
  </property>
  <property fmtid="{D5CDD505-2E9C-101B-9397-08002B2CF9AE}" pid="4" name="FORMNAME">
    <vt:lpwstr>Информация о наличии (отсутствии) технической возможности подключения (технологического присоединения) к системе теплоснабжения</vt:lpwstr>
  </property>
  <property fmtid="{D5CDD505-2E9C-101B-9397-08002B2CF9AE}" pid="5" name="SPHERE">
    <vt:lpwstr>WARM</vt:lpwstr>
  </property>
  <property fmtid="{D5CDD505-2E9C-101B-9397-08002B2CF9AE}" pid="6" name="CHKSTATUS">
    <vt:i4>0</vt:i4>
  </property>
  <property fmtid="{D5CDD505-2E9C-101B-9397-08002B2CF9AE}" pid="7" name="COMPANY">
    <vt:lpwstr>ООО "Газпром трансгаз Санкт-Петербург"</vt:lpwstr>
  </property>
  <property fmtid="{D5CDD505-2E9C-101B-9397-08002B2CF9AE}" pid="8" name="PERIOD">
    <vt:lpwstr>2015</vt:lpwstr>
  </property>
  <property fmtid="{D5CDD505-2E9C-101B-9397-08002B2CF9AE}" pid="9" name="PERIOD2">
    <vt:lpwstr>III квартал</vt:lpwstr>
  </property>
  <property fmtid="{D5CDD505-2E9C-101B-9397-08002B2CF9AE}" pid="10" name="PF">
    <vt:lpwstr>Факт</vt:lpwstr>
  </property>
  <property fmtid="{D5CDD505-2E9C-101B-9397-08002B2CF9AE}" pid="11" name="CurrentVersion">
    <vt:lpwstr>1.0</vt:lpwstr>
  </property>
</Properties>
</file>