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255" windowWidth="15600" windowHeight="9060" tabRatio="704" firstSheet="5" activeTab="6"/>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Инструкция" sheetId="6" r:id="rId6"/>
    <sheet name="Титульный" sheetId="7" r:id="rId7"/>
    <sheet name="Ф-2" sheetId="8" r:id="rId8"/>
    <sheet name="Ссылки" sheetId="9" state="veryHidden" r:id="rId9"/>
    <sheet name="Ф-3" sheetId="10" r:id="rId10"/>
    <sheet name="Ф-4" sheetId="11" r:id="rId11"/>
    <sheet name="Ф-5" sheetId="12" r:id="rId12"/>
    <sheet name="Ф-6" sheetId="13" r:id="rId13"/>
    <sheet name="Ф-7" sheetId="14" r:id="rId14"/>
    <sheet name="Ф-12" sheetId="15" r:id="rId15"/>
    <sheet name="Ф-13" sheetId="16" r:id="rId16"/>
    <sheet name="Форма заявки" sheetId="17" state="hidden" r:id="rId17"/>
    <sheet name="ФЛ" sheetId="18" state="hidden" r:id="rId18"/>
    <sheet name="Комментарии" sheetId="19" r:id="rId19"/>
    <sheet name="Проверка" sheetId="20" r:id="rId20"/>
  </sheets>
  <externalReferences>
    <externalReference r:id="rId23"/>
  </externalReferences>
  <definedNames>
    <definedName name="_xlfn.IFERROR" hidden="1">#NAME?</definedName>
    <definedName name="anscount" hidden="1">1</definedName>
    <definedName name="B_FIO">'Титульный'!$F$44</definedName>
    <definedName name="B_POST">'Титульный'!$F$45</definedName>
    <definedName name="CHECK_RNG">'Проверка'!$E$12:$G$13</definedName>
    <definedName name="CHSTATUS">'TSheet'!$B$9</definedName>
    <definedName name="COMPANY" localSheetId="16">'[1]Титульный'!$F$14</definedName>
    <definedName name="COMPANY">'Титульный'!$F$14</definedName>
    <definedName name="EXE_EMAIL">'Титульный'!$F$51</definedName>
    <definedName name="EXE_FIO">'Титульный'!$F$48</definedName>
    <definedName name="EXE_PHONE">'Титульный'!$F$50</definedName>
    <definedName name="EXE_POST">'Титульный'!$F$49</definedName>
    <definedName name="FORMCODE" localSheetId="16">'[1]TSheet'!$C$2</definedName>
    <definedName name="FORMCODE">'TSheet'!$B$2</definedName>
    <definedName name="FORMID" localSheetId="16">'[1]TSheet'!$C$1</definedName>
    <definedName name="FORMID">'TSheet'!$B$1</definedName>
    <definedName name="FORMNAME" localSheetId="16">'[1]TSheet'!$C$3</definedName>
    <definedName name="FORMNAME">'TSheet'!$B$3</definedName>
    <definedName name="ID" localSheetId="16">'[1]Титульный'!$A$1</definedName>
    <definedName name="ID">'Титульный'!$A$1</definedName>
    <definedName name="INN">'Титульный'!$F$15</definedName>
    <definedName name="INS_RANGE">'RSheet'!$A$10:$M$14</definedName>
    <definedName name="KIND_ACTIVITY">'Титульный'!$F$20</definedName>
    <definedName name="KPP">'Титульный'!$F$16</definedName>
    <definedName name="LIST_ORG_REESTR">'SheetOrgReestr'!$A$2:$E$201</definedName>
    <definedName name="Mth_Count_0">'TSheet'!$J$3</definedName>
    <definedName name="Mth_Count_1">'TSheet'!$J$4</definedName>
    <definedName name="Mth_Count_2">'TSheet'!$J$5</definedName>
    <definedName name="Mth_Count_3">'TSheet'!$J$6</definedName>
    <definedName name="Mth_Count_4">'TSheet'!$J$7</definedName>
    <definedName name="NAME_ORG_REESTR">'SheetOrgReestr'!$A$2:$A$282</definedName>
    <definedName name="OR_REFRESH_DATE" localSheetId="6">'Титульный'!$F$12</definedName>
    <definedName name="P19_T1_Protect" localSheetId="8" hidden="1">P5_T1_Protect,P6_T1_Protect,P7_T1_Protect,P8_T1_Protect,P9_T1_Protect,P10_T1_Protect,P11_T1_Protect,P12_T1_Protect,P13_T1_Protect,P14_T1_Protect</definedName>
    <definedName name="P19_T1_Protect" localSheetId="14" hidden="1">P5_T1_Protect,P6_T1_Protect,P7_T1_Protect,P8_T1_Protect,P9_T1_Protect,P10_T1_Protect,P11_T1_Protect,P12_T1_Protect,P13_T1_Protect,P14_T1_Protect</definedName>
    <definedName name="P19_T1_Protect" localSheetId="15" hidden="1">P5_T1_Protect,P6_T1_Protect,P7_T1_Protect,P8_T1_Protect,P9_T1_Protect,P10_T1_Protect,P11_T1_Protect,P12_T1_Protect,P13_T1_Protect,P14_T1_Protect</definedName>
    <definedName name="P19_T1_Protect" localSheetId="9" hidden="1">P5_T1_Protect,P6_T1_Protect,P7_T1_Protect,P8_T1_Protect,P9_T1_Protect,P10_T1_Protect,P11_T1_Protect,P12_T1_Protect,P13_T1_Protect,P14_T1_Protect</definedName>
    <definedName name="P19_T1_Protect" localSheetId="10" hidden="1">P5_T1_Protect,P6_T1_Protect,P7_T1_Protect,P8_T1_Protect,P9_T1_Protect,P10_T1_Protect,P11_T1_Protect,P12_T1_Protect,P13_T1_Protect,P14_T1_Protect</definedName>
    <definedName name="P19_T1_Protect" localSheetId="11" hidden="1">P5_T1_Protect,P6_T1_Protect,P7_T1_Protect,P8_T1_Protect,P9_T1_Protect,P10_T1_Protect,P11_T1_Protect,P12_T1_Protect,P13_T1_Protect,P14_T1_Protect</definedName>
    <definedName name="P19_T1_Protect" localSheetId="12" hidden="1">P5_T1_Protect,P6_T1_Protect,P7_T1_Protect,P8_T1_Protect,P9_T1_Protect,P10_T1_Protect,P11_T1_Protect,P12_T1_Protect,P13_T1_Protect,P14_T1_Protect</definedName>
    <definedName name="P19_T1_Protect" localSheetId="13" hidden="1">P5_T1_Protect,P6_T1_Protect,P7_T1_Protect,P8_T1_Protect,P9_T1_Protect,P10_T1_Protect,P11_T1_Protect,P12_T1_Protect,P13_T1_Protect,P14_T1_Protect</definedName>
    <definedName name="P19_T1_Protect" localSheetId="17"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Address">'Титульный'!$F$41</definedName>
    <definedName name="PCOMPANY" localSheetId="0">'TSheet'!$B$6</definedName>
    <definedName name="Period_name_0" localSheetId="16">'[1]TSheet'!$N$3</definedName>
    <definedName name="Period_name_0">'TSheet'!$G$3</definedName>
    <definedName name="Period_name_1">'TSheet'!$G$4</definedName>
    <definedName name="PF" localSheetId="16">'[1]Титульный'!$F$18</definedName>
    <definedName name="PF">'Титульный'!$F$18</definedName>
    <definedName name="PID">'TSheet'!$B$11</definedName>
    <definedName name="PLANFACT" localSheetId="16">'[1]TSheet'!$G$2:$G$3</definedName>
    <definedName name="PLANFACT">'TSheet'!$E$2:$E$4</definedName>
    <definedName name="PPERIOD" localSheetId="0">'TSheet'!$B$7</definedName>
    <definedName name="PPF" localSheetId="0">'TSheet'!$B$8</definedName>
    <definedName name="PSPHERE" localSheetId="0">'TSheet'!$B$5</definedName>
    <definedName name="SAPBEXrevision" hidden="1">1</definedName>
    <definedName name="SAPBEXsysID" hidden="1">"BW2"</definedName>
    <definedName name="SAPBEXwbID" hidden="1">"479GSPMTNK9HM4ZSIVE5K2SH6"</definedName>
    <definedName name="SCOPE_LOAD_1">'Ф-2'!$G$18:$G$24</definedName>
    <definedName name="SCOPE_LOAD_10">'ФЛ'!$G$13:$G$19</definedName>
    <definedName name="SCOPE_LOAD_2">'Ф-3'!$G$18:$G$24</definedName>
    <definedName name="SCOPE_LOAD_3">'Ф-4'!$G$18:$G$24</definedName>
    <definedName name="SCOPE_LOAD_4">'Ф-5'!$G$18:$G$24</definedName>
    <definedName name="SCOPE_LOAD_5">'Ф-6'!$G$18:$G$22</definedName>
    <definedName name="SCOPE_LOAD_6">'Ф-7'!$G$18:$G$24</definedName>
    <definedName name="SCOPE_LOAD_7">'Ф-12'!$G$16</definedName>
    <definedName name="SCOPE_LOAD_8">'Ф-13'!$G$16:$G$19</definedName>
    <definedName name="SCOPE_LOAD_9">'Форма заявки'!$E$12:$I$106</definedName>
    <definedName name="Sheets_rng">'TSheet'!$A$18:$A$27</definedName>
    <definedName name="t_log">'TranferLog'!$A$1:$A$6</definedName>
    <definedName name="T_RNG_1">'Титульный'!$F$25</definedName>
    <definedName name="T_RNG_2">'Титульный'!$F$26</definedName>
    <definedName name="T_RNG_3">'Титульный'!$F$27</definedName>
    <definedName name="T_RNG_4">'Титульный'!$F$28</definedName>
    <definedName name="T_RNG_5">'Титульный'!$F$29</definedName>
    <definedName name="T_RNG_6">'Титульный'!$F$30</definedName>
    <definedName name="T_RNG_7">'Титульный'!$F$31</definedName>
    <definedName name="T_RNG_8">'Титульный'!$F$32</definedName>
    <definedName name="TARIFF_CNG_DATE_1" localSheetId="16">'[1]Титульный'!$F$37</definedName>
    <definedName name="TARIFF_CNG_DATE_1">'Титульный'!$F$35</definedName>
    <definedName name="TARIFF_CNG_DATE_2" localSheetId="16">'[1]Титульный'!$F$38</definedName>
    <definedName name="TARIFF_CNG_DATE_2">'Титульный'!$F$36</definedName>
    <definedName name="TARIFF_CNG_DATE_3" localSheetId="16">'[1]Титульный'!$F$39</definedName>
    <definedName name="TARIFF_CNG_DATE_3">'Титульный'!$F$37</definedName>
    <definedName name="UAdrress">'Титульный'!$F$40</definedName>
    <definedName name="VERSION" localSheetId="16">'[1]TSheet'!$C$4</definedName>
    <definedName name="VERSION">'TSheet'!$B$4</definedName>
    <definedName name="VK_GROUP">'TSheet'!$Q$2:$Q$6</definedName>
    <definedName name="YEAR_PERIOD" localSheetId="16">'[1]Титульный'!$F$23</definedName>
    <definedName name="YEAR_PERIOD">'Титульный'!$F$23</definedName>
    <definedName name="Год" localSheetId="6">'TSheet'!$C$2:$C$10</definedName>
    <definedName name="Год">'TSheet'!$C$2:$C$10</definedName>
    <definedName name="Квартал" localSheetId="6">'TSheet'!$D$2:$D$5</definedName>
    <definedName name="Квартал" localSheetId="16">'[1]TSheet'!$O$2:$O$5</definedName>
    <definedName name="Квартал">'TSheet'!$D$2:$D$5</definedName>
    <definedName name="_xlnm.Print_Area" localSheetId="5">'Инструкция'!$D$4:$H$37</definedName>
    <definedName name="_xlnm.Print_Area" localSheetId="18">'Комментарии'!$D$4:$H$22</definedName>
    <definedName name="_xlnm.Print_Area" localSheetId="19">'Проверка'!$D$4:$H$14</definedName>
    <definedName name="_xlnm.Print_Area" localSheetId="6">'Титульный'!$D$4:$H$52</definedName>
    <definedName name="_xlnm.Print_Area" localSheetId="14">'Ф-12'!$E$5:$H$19</definedName>
    <definedName name="_xlnm.Print_Area" localSheetId="15">'Ф-13'!$E$5:$H$22</definedName>
    <definedName name="_xlnm.Print_Area" localSheetId="7">'Ф-2'!$E$5:$H$27</definedName>
    <definedName name="_xlnm.Print_Area" localSheetId="9">'Ф-3'!$E$5:$H$27</definedName>
    <definedName name="_xlnm.Print_Area" localSheetId="10">'Ф-4'!$E$5:$H$27</definedName>
    <definedName name="_xlnm.Print_Area" localSheetId="11">'Ф-5'!$E$5:$H$27</definedName>
    <definedName name="_xlnm.Print_Area" localSheetId="12">'Ф-6'!$E$5:$H$25</definedName>
    <definedName name="_xlnm.Print_Area" localSheetId="13">'Ф-7'!$E$5:$H$27</definedName>
    <definedName name="_xlnm.Print_Area" localSheetId="17">'ФЛ'!$E$5:$H$20</definedName>
    <definedName name="_xlnm.Print_Area" localSheetId="16">'Форма заявки'!$D$5:$J$108</definedName>
    <definedName name="ПФ" localSheetId="6">'TSheet'!$E$2:$E$4</definedName>
    <definedName name="Реализация">'TSheet'!$F$1:$F$6</definedName>
  </definedNames>
  <calcPr fullCalcOnLoad="1"/>
</workbook>
</file>

<file path=xl/sharedStrings.xml><?xml version="1.0" encoding="utf-8"?>
<sst xmlns="http://schemas.openxmlformats.org/spreadsheetml/2006/main" count="1012" uniqueCount="780">
  <si>
    <t>FORMCODE</t>
  </si>
  <si>
    <t>VERSION</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</si>
  <si>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</si>
  <si>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</si>
  <si>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</si>
  <si>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</si>
  <si>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</si>
  <si>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</si>
  <si>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</si>
  <si>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</si>
  <si>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</si>
  <si>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</si>
  <si>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</si>
  <si>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</si>
  <si>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</si>
  <si>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</si>
  <si>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</si>
  <si>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</si>
  <si>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9 месяцев</t>
  </si>
  <si>
    <t>ID</t>
  </si>
  <si>
    <t>Руководитель организации</t>
  </si>
  <si>
    <t>SPHERE</t>
  </si>
  <si>
    <t>Результаты проверки</t>
  </si>
  <si>
    <t>Адрес</t>
  </si>
  <si>
    <t>Описание ошибки</t>
  </si>
  <si>
    <t>Статус</t>
  </si>
  <si>
    <t>I квартал</t>
  </si>
  <si>
    <t>План</t>
  </si>
  <si>
    <t>Тип отчетности</t>
  </si>
  <si>
    <t>FORMNAME</t>
  </si>
  <si>
    <t>COMPANY</t>
  </si>
  <si>
    <t>PERIOD</t>
  </si>
  <si>
    <t>PF</t>
  </si>
  <si>
    <t>780101001</t>
  </si>
  <si>
    <t>784101001</t>
  </si>
  <si>
    <t>ИНСТРУКЦИЯ ПО ЗАПОЛНЕНИЮ ШАБЛОНА</t>
  </si>
  <si>
    <t>Комментарии</t>
  </si>
  <si>
    <t>FORMID</t>
  </si>
  <si>
    <t>Комитет по тарифам Санкт-Петербурга</t>
  </si>
  <si>
    <t>PLANFACT</t>
  </si>
  <si>
    <t>1 год</t>
  </si>
  <si>
    <t>2 года</t>
  </si>
  <si>
    <t>4 года</t>
  </si>
  <si>
    <t>5 лет</t>
  </si>
  <si>
    <t>6 лет</t>
  </si>
  <si>
    <t>Факт</t>
  </si>
  <si>
    <t>ЗАО "Завод комплексной переработки отходов"</t>
  </si>
  <si>
    <t>ООО "Квантум"</t>
  </si>
  <si>
    <t>ООО "Новый Свет-ЭКО"</t>
  </si>
  <si>
    <t>P1</t>
  </si>
  <si>
    <t>VerValid</t>
  </si>
  <si>
    <t>false</t>
  </si>
  <si>
    <t>CHKSTATUS</t>
  </si>
  <si>
    <t xml:space="preserve">ID </t>
  </si>
  <si>
    <t>Лист: П5 , Столбец: $I:$I</t>
  </si>
  <si>
    <t>Лист: П4 , Строка: $37:$37</t>
  </si>
  <si>
    <t>Лист: П4 , Строка: $38:$38</t>
  </si>
  <si>
    <t>Лист: П4 , Строка: $39:$39</t>
  </si>
  <si>
    <t>Лист: П4 , Строка: $40:$40</t>
  </si>
  <si>
    <t>Версия актуальна</t>
  </si>
  <si>
    <t>Период в заголовке</t>
  </si>
  <si>
    <t>М</t>
  </si>
  <si>
    <t>Д</t>
  </si>
  <si>
    <t>Удалить поставщика</t>
  </si>
  <si>
    <t>тыс. руб.</t>
  </si>
  <si>
    <t xml:space="preserve">цена </t>
  </si>
  <si>
    <t>руб./Гкал</t>
  </si>
  <si>
    <t>объем энергии</t>
  </si>
  <si>
    <t>тыс. Гкал</t>
  </si>
  <si>
    <t>Добавить вид носителя</t>
  </si>
  <si>
    <t>Удалить</t>
  </si>
  <si>
    <t>Реестр к системе отчетности организаций, осуществляющих услуги по утилизации (захоронению) твердых бытовых отходов, в отношении которых осуществляется государственное регулирование тарифов на территории Санкт-Петербурга</t>
  </si>
  <si>
    <t>№ п.п.</t>
  </si>
  <si>
    <t>Наименование документов согласно системе отчетности</t>
  </si>
  <si>
    <t>Ссылка на загруженные документы</t>
  </si>
  <si>
    <t>1.</t>
  </si>
  <si>
    <t>Бухгалтерская отчетность:</t>
  </si>
  <si>
    <t>Х</t>
  </si>
  <si>
    <t>1.1.</t>
  </si>
  <si>
    <t>Бухгалтерский баланс</t>
  </si>
  <si>
    <t>1.2.</t>
  </si>
  <si>
    <t>Отчет о финансовых результатах (с пояснениями к бухгалтерскому балансу)</t>
  </si>
  <si>
    <t>1.3.</t>
  </si>
  <si>
    <t>Отчет об изменениях капитала</t>
  </si>
  <si>
    <t>1.4.</t>
  </si>
  <si>
    <t>Отчет о движении денежных средств</t>
  </si>
  <si>
    <t>2.</t>
  </si>
  <si>
    <t>Статистическая отчетность, формы:</t>
  </si>
  <si>
    <t>2.1.</t>
  </si>
  <si>
    <t>5-З «Сведения о затратах на производство и продажу продукции (товаров, работ, услуг)»</t>
  </si>
  <si>
    <t>2.2.</t>
  </si>
  <si>
    <t>П-1 «Сведения о производстве и отгрузке товаров и услуг»</t>
  </si>
  <si>
    <t>2.3.</t>
  </si>
  <si>
    <t>П-2 «Сведения об инвестициях в нефинансовые активы»</t>
  </si>
  <si>
    <t>2.4.</t>
  </si>
  <si>
    <t>П-3 «Сведения о финансовом состоянии организации»</t>
  </si>
  <si>
    <t>2.5.</t>
  </si>
  <si>
    <t>П-4 «Сведения о численности, заработной плате и движении работников»</t>
  </si>
  <si>
    <t>2.6.</t>
  </si>
  <si>
    <t>1-предприятие «Основные сведения о деятельности организации»</t>
  </si>
  <si>
    <t>3.</t>
  </si>
  <si>
    <t>Дополнительные расчетные и обосновывающие материалы, которые,по мнению организации, осуществляющей регулируемые виды деятельности, необходимы для подтверждения расходов за отчетный период.</t>
  </si>
  <si>
    <t>Добавить</t>
  </si>
  <si>
    <t>470501001</t>
  </si>
  <si>
    <t>СПб ГУП "Завод МПБО-2"</t>
  </si>
  <si>
    <t>P2C1</t>
  </si>
  <si>
    <t>P2C2</t>
  </si>
  <si>
    <t>P2R1</t>
  </si>
  <si>
    <t>P2R2</t>
  </si>
  <si>
    <t>P2R3</t>
  </si>
  <si>
    <t>P2R4</t>
  </si>
  <si>
    <t>P2R5</t>
  </si>
  <si>
    <t>P2R6</t>
  </si>
  <si>
    <t>P2R7</t>
  </si>
  <si>
    <t>P2R8</t>
  </si>
  <si>
    <t>P2R9</t>
  </si>
  <si>
    <t>P2R10</t>
  </si>
  <si>
    <t>P2R11</t>
  </si>
  <si>
    <t>P2R12</t>
  </si>
  <si>
    <t>P2R13</t>
  </si>
  <si>
    <t>P1C1</t>
  </si>
  <si>
    <t>P1C2</t>
  </si>
  <si>
    <t>P1R1</t>
  </si>
  <si>
    <t>P1R2</t>
  </si>
  <si>
    <t>P1R3</t>
  </si>
  <si>
    <t>P1R4</t>
  </si>
  <si>
    <t>P1R5</t>
  </si>
  <si>
    <t>SCOPE_LOAD_1</t>
  </si>
  <si>
    <t>Период регулирования</t>
  </si>
  <si>
    <t>Вид регулируемой деятельности</t>
  </si>
  <si>
    <t/>
  </si>
  <si>
    <t>WARM.OPENINFO.TARIF.4.178</t>
  </si>
  <si>
    <t>WARM</t>
  </si>
  <si>
    <t>SCOPE_LOAD_2</t>
  </si>
  <si>
    <t>SCOPE_LOAD_3</t>
  </si>
  <si>
    <t>SCOPE_LOAD_4</t>
  </si>
  <si>
    <t>SCOPE_LOAD_5</t>
  </si>
  <si>
    <t>SCOPE_LOAD_6</t>
  </si>
  <si>
    <t>SCOPE_LOAD_7</t>
  </si>
  <si>
    <t>SCOPE_LOAD_8</t>
  </si>
  <si>
    <t>SCOPE_LOAD_9</t>
  </si>
  <si>
    <t>P2</t>
  </si>
  <si>
    <t>P3</t>
  </si>
  <si>
    <t>P4</t>
  </si>
  <si>
    <t>P5</t>
  </si>
  <si>
    <t>P6</t>
  </si>
  <si>
    <t>P7</t>
  </si>
  <si>
    <t>P8</t>
  </si>
  <si>
    <t>P9</t>
  </si>
  <si>
    <t>Тариф на тепловую энергию (мощность)</t>
  </si>
  <si>
    <t>Тариф на теплоноситель</t>
  </si>
  <si>
    <t>Тарифы на услуги по передаче тепловой энергии, теплоносителя</t>
  </si>
  <si>
    <t>Плата за услуги по поддержанию резервной тепловой мощности</t>
  </si>
  <si>
    <t>Плата за подключение (технологическое присоединение) к системе теплоснабжения</t>
  </si>
  <si>
    <t>Типовая форма заявки на подключение</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</si>
  <si>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</si>
  <si>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</si>
  <si>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</si>
  <si>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</si>
  <si>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Примечание: форма заполняется на основании решения органа регулирования об установлении тарифов по регулируемому виду деятельности.</t>
  </si>
  <si>
    <t>Тарифы на тепловую энергию (мощность) не установлены</t>
  </si>
  <si>
    <t>Наименование органа исполнительной власти субъекта Российской Федерации в области государственного регулирования цен (тарифов) (далее - орган регулирования), принявшего решение об утверждении тарифа на тепловую энергию (мощность)</t>
  </si>
  <si>
    <t>Реквизиты (дата, номер) решения об утверждении тарифа на тепловую энергию (мощность)</t>
  </si>
  <si>
    <t>Величина установленного тарифа на тепловую энергию (мощность)</t>
  </si>
  <si>
    <t>Срок действия установленного тарифа на тепловую энергию (мощность)</t>
  </si>
  <si>
    <t>Источник официального опубликования решения об установлении тарифа на тепловую энергию (мощность)</t>
  </si>
  <si>
    <t>Информация о тарифах на тепловую энергию (мощность)</t>
  </si>
  <si>
    <t>ЕДИНЫЕ ФОРМЫ РАСКРЫТИЯ ИНФОРМАЦИИ 
ТЕПЛОСНАБЖАЮЩИМИ И ТЕПЛОСЕТЕВЫМИ ОРГАНИЗАЦИЯМИ</t>
  </si>
  <si>
    <t>Утверждены приказом ФАС России от 14.07.2017 № 930/17</t>
  </si>
  <si>
    <t>Форма 2</t>
  </si>
  <si>
    <t>Информация о тарифах на теплоноситель, поставляемый теплоснабжающими организациями потребителям, другим теплоснабжающим организациям</t>
  </si>
  <si>
    <t>Форма 3</t>
  </si>
  <si>
    <t>Тарифы на теплоноситель, поставляемый теплоснабжающими организациями потребителям, другим теплоснабжающим организациям не установлены</t>
  </si>
  <si>
    <t>Наименование органа регулирования, принявшего решение об утверждении тарифа на теплоноситель, поставляемый теплоснабжающими организациями потребителям, другим теплоснабжающим организациям</t>
  </si>
  <si>
    <t>Реквизиты (дата, номер) решения об утверждении тарифа на теплоноситель, поставляемый теплоснабжающими организациями потребителям, другим теплоснабжающим организациям</t>
  </si>
  <si>
    <t>Величина установленного тарифа на теплоноситель, поставляемый теплоснабжающими организациями потребителям, другим теплоснабжающим организациям</t>
  </si>
  <si>
    <t>Срок действия установленного тарифа на теплоноситель, поставляемый теплоснабжающими организациями потребителям, другим теплоснабжающим организациям</t>
  </si>
  <si>
    <t>Источник официального опубликования решения об установлении тарифа на теплоноситель, поставляемый теплоснабжающими организациями потребителям, другим теплоснабжающим организациям</t>
  </si>
  <si>
    <t>Форма 4</t>
  </si>
  <si>
    <t>Информация о тарифах на услуги по передаче тепловой энергии, теплоносителя</t>
  </si>
  <si>
    <t>Тарифы на услуги по передаче тепловой энергии, теплоносителя не установлены</t>
  </si>
  <si>
    <t>Наименование органа регулирования, принявшего решение об утверждении тарифа на услуги по передаче тепловой энергии, теплоносителя</t>
  </si>
  <si>
    <t>Реквизиты (дата, номер) решения об утверждении тарифа на услуги по передаче тепловой энергии, теплоносителя</t>
  </si>
  <si>
    <t>Величина установленного тарифа на услуги по передаче тепловой энергии, теплоносителя</t>
  </si>
  <si>
    <t>Срок действия установленного тарифа на услуги по передаче тепловой энергии, теплоносителя</t>
  </si>
  <si>
    <t>Источник официального опубликования решения об установлении тарифа на услуги по передаче тепловой энергии, теплоносителя</t>
  </si>
  <si>
    <t>Форма 5</t>
  </si>
  <si>
    <t xml:space="preserve">Информация об утвержденной плате за услуги по поддержанию резервной тепловой мощности при отсутствии потребления тепловой энергии
</t>
  </si>
  <si>
    <t>Плата за услуги по поддержанию резервной тепловой мощности при отсутствии потребления тепловой энергии не утверждена</t>
  </si>
  <si>
    <t>Наименование органа регулирования, принявшего решение об утверждении платы за услуги по поддержанию резервной тепловой мощности при отсутствии потребления тепловой энергии</t>
  </si>
  <si>
    <t>Реквизиты (дата, номер) решения об утверждении платы за услуги по поддержанию резервной тепловой мощности при отсутствии потребления тепловой энергии</t>
  </si>
  <si>
    <t>Величина утвержденной платы за услуги по поддержанию резервной тепловой мощности при отсутствии потребления тепловой энергии</t>
  </si>
  <si>
    <t>Срок действия утвержденной платы за услуги по поддержанию резервной тепловой мощности при отсутствии потребления тепловой энергии</t>
  </si>
  <si>
    <t>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t>
  </si>
  <si>
    <t>Форма 6</t>
  </si>
  <si>
    <t>Информация о тарифах на подключение (технологическое присоединение) к системе теплоснабжения</t>
  </si>
  <si>
    <t>Тарифы на подключение (технологическое присоединение) к системе теплоснабжения не установлены</t>
  </si>
  <si>
    <t>Реквизиты (дата, номер) решения об утверждении тарифа на подключение (технологическое присоединение) к системе теплоснабжения</t>
  </si>
  <si>
    <t>Величина установленного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</si>
  <si>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</si>
  <si>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</si>
  <si>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Форма 7</t>
  </si>
  <si>
    <t xml:space="preserve">Информация о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t>
  </si>
  <si>
    <t>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не установлены</t>
  </si>
  <si>
    <t>Наименование органа регулирования, принявшего решение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</si>
  <si>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Реквизиты (дата, номер)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</si>
  <si>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Величина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</si>
  <si>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Срок действия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</si>
  <si>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Источник официального опубликования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</si>
  <si>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Форма 12</t>
  </si>
  <si>
    <t>Информация об условиях, на которых осуществляется поставка регулируемых товаров
и (или) оказание регулируемых услуг</t>
  </si>
  <si>
    <t>Примечание: указывается информация только об объемах тепловой энергии (мощности), теплоносителя, отпускаемых по ценам, определенным соглашением сторон; информация о цене такого договора не раскрывается.</t>
  </si>
  <si>
    <t>Информация об условиях, на которых осуществляется поставка товаров (оказание услуг), содержит сведения об условиях публичных договоров поставок регулируемых товаров (оказания регулируемых услуг), а также сведения о договорах, заключенных в соответствии с частями 2.1 и 2.2 статьи 8 Федерального закона "О теплоснабжении" (Собрание законодательства Российской Федерации Собрание законодательства Российской Федерации, 2010, N 31, ст. 4159; 2011, N 23, ст. 3263; N 50, ст. 7359; 2012, N 53, ст. 7616, 7643; 2013, N 19, ст. 2330; 2014, N 30, ст. 4218; N 42, ст. 5615; N 49 (часть VI), ст. 6913)</t>
  </si>
  <si>
    <t>Форма 13</t>
  </si>
  <si>
    <t xml:space="preserve">Информация о порядке выполнения технологических, технических и других мероприятий, связанных с подключением к подключением (технологическим присоединением) к системе теплоснабжения
</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</si>
  <si>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</si>
  <si>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</si>
  <si>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</si>
  <si>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</si>
  <si>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Типовая форма заявки на подключение (технологическое присоединение) к системе теплоснабжения</t>
  </si>
  <si>
    <t>Руководителю</t>
  </si>
  <si>
    <t xml:space="preserve">Заявление о подключении к тепловым сетям (заявление о выдаче технических условий на присоединение к тепловой сети)
</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</si>
  <si>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</si>
  <si>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</si>
  <si>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</si>
  <si>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</si>
  <si>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 xml:space="preserve">расположенного по адресу: </t>
  </si>
  <si>
    <t>(адрес или место расположения объекта, кадастровый номер земельного участка)</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</si>
  <si>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</si>
  <si>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</si>
  <si>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</si>
  <si>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</si>
  <si>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Тепловая нагрузка, Гкал/час</t>
  </si>
  <si>
    <t>Общая</t>
  </si>
  <si>
    <t>Отопление</t>
  </si>
  <si>
    <t>Вентиляция</t>
  </si>
  <si>
    <t>Горячее водоснабжение</t>
  </si>
  <si>
    <t>Всего по объекту,</t>
  </si>
  <si>
    <t>в т.ч.:</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</si>
  <si>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</si>
  <si>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Требования по надежности теплоснабжения объекта (если необходимо):</t>
  </si>
  <si>
    <t>Имеются технические условия подключения за №_____________</t>
  </si>
  <si>
    <t xml:space="preserve">от  «____» __________ 20___ г. </t>
  </si>
  <si>
    <t>Нормативный срок строительства объекта  ____________________ месяцев.</t>
  </si>
  <si>
    <t xml:space="preserve">Срок сдачи объекта (ввода в эксплуатацию)   ________ квартал 20_____ года. </t>
  </si>
  <si>
    <t xml:space="preserve">(с разбивкой по очередям)
</t>
  </si>
  <si>
    <t>Приложения к заявке:</t>
  </si>
  <si>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</si>
  <si>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</si>
  <si>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</si>
  <si>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</si>
  <si>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</si>
  <si>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</si>
  <si>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</si>
  <si>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</si>
  <si>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</si>
  <si>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</si>
  <si>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</si>
  <si>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 xml:space="preserve">Руководитель (должность)        _______________________    Ф. И. О.  </t>
  </si>
  <si>
    <t xml:space="preserve"> (подпись руководителя юридического лица)</t>
  </si>
  <si>
    <t xml:space="preserve">       М.П.</t>
  </si>
  <si>
    <t xml:space="preserve">или </t>
  </si>
  <si>
    <t xml:space="preserve">_______________________________                              _____________________________              </t>
  </si>
  <si>
    <t>(Фамилия Имя Отчество физического лица)                                            (подпись физического лица, дата)</t>
  </si>
  <si>
    <t>Исполнитель: ________________________</t>
  </si>
  <si>
    <t>Контактный телефон: _________________</t>
  </si>
  <si>
    <t>P3R1</t>
  </si>
  <si>
    <t>P3R2</t>
  </si>
  <si>
    <t>P3R3</t>
  </si>
  <si>
    <t>P3R4</t>
  </si>
  <si>
    <t>P3R5</t>
  </si>
  <si>
    <t>P3C1</t>
  </si>
  <si>
    <t>P3C2</t>
  </si>
  <si>
    <t>P4R1</t>
  </si>
  <si>
    <t>P4R2</t>
  </si>
  <si>
    <t>P4R3</t>
  </si>
  <si>
    <t>P4R4</t>
  </si>
  <si>
    <t>P4R5</t>
  </si>
  <si>
    <t>P4C1</t>
  </si>
  <si>
    <t>P4C2</t>
  </si>
  <si>
    <t>P5R1</t>
  </si>
  <si>
    <t>P5R2</t>
  </si>
  <si>
    <t>P5R3</t>
  </si>
  <si>
    <t>P5R4</t>
  </si>
  <si>
    <t>P5R5</t>
  </si>
  <si>
    <t>P5C1</t>
  </si>
  <si>
    <t>P5C2</t>
  </si>
  <si>
    <t>P6R1</t>
  </si>
  <si>
    <t>P6R2</t>
  </si>
  <si>
    <t>P6R3</t>
  </si>
  <si>
    <t>P6R4</t>
  </si>
  <si>
    <t>P6R5</t>
  </si>
  <si>
    <t>P6C1</t>
  </si>
  <si>
    <t>P6C2</t>
  </si>
  <si>
    <t>P7R1</t>
  </si>
  <si>
    <t>P7C1</t>
  </si>
  <si>
    <t>P7C2</t>
  </si>
  <si>
    <t>P8R1</t>
  </si>
  <si>
    <t>P8R2</t>
  </si>
  <si>
    <t>P8R3</t>
  </si>
  <si>
    <t>P8R4</t>
  </si>
  <si>
    <t>P8C1</t>
  </si>
  <si>
    <t>P8C2</t>
  </si>
  <si>
    <t>P9C1</t>
  </si>
  <si>
    <t>P9C2</t>
  </si>
  <si>
    <t>P9C3</t>
  </si>
  <si>
    <t>P9C4</t>
  </si>
  <si>
    <t>P9C5</t>
  </si>
  <si>
    <t>P9R1</t>
  </si>
  <si>
    <t>P9R2</t>
  </si>
  <si>
    <t>P9R3</t>
  </si>
  <si>
    <t>P9R4</t>
  </si>
  <si>
    <t>P9R5</t>
  </si>
  <si>
    <t>P9R6</t>
  </si>
  <si>
    <t>P9R7</t>
  </si>
  <si>
    <t>P9R8</t>
  </si>
  <si>
    <t>P9R9</t>
  </si>
  <si>
    <t>P9R10</t>
  </si>
  <si>
    <t>P9R11</t>
  </si>
  <si>
    <t>P9R12</t>
  </si>
  <si>
    <t>P9R13</t>
  </si>
  <si>
    <t>P9R14</t>
  </si>
  <si>
    <t>P9R15</t>
  </si>
  <si>
    <t>P9R16</t>
  </si>
  <si>
    <t>P9R17</t>
  </si>
  <si>
    <t>P9R18</t>
  </si>
  <si>
    <t>P9R19</t>
  </si>
  <si>
    <t>P9R20</t>
  </si>
  <si>
    <t>P9R21</t>
  </si>
  <si>
    <t>P9R22</t>
  </si>
  <si>
    <t>P9R23</t>
  </si>
  <si>
    <t>P9R24</t>
  </si>
  <si>
    <t>P9R25</t>
  </si>
  <si>
    <t>P9R26</t>
  </si>
  <si>
    <t>P9R27</t>
  </si>
  <si>
    <t>P9R28</t>
  </si>
  <si>
    <t>P9R29</t>
  </si>
  <si>
    <t>P9R30</t>
  </si>
  <si>
    <t>P9R31</t>
  </si>
  <si>
    <t>P9R32</t>
  </si>
  <si>
    <t>P9R33</t>
  </si>
  <si>
    <t>P9R34</t>
  </si>
  <si>
    <t>P9R35</t>
  </si>
  <si>
    <t>P9R36</t>
  </si>
  <si>
    <t>P9R37</t>
  </si>
  <si>
    <t>P9R38</t>
  </si>
  <si>
    <t>P9R39</t>
  </si>
  <si>
    <t>P9R40</t>
  </si>
  <si>
    <t>P9R41</t>
  </si>
  <si>
    <t>P9R42</t>
  </si>
  <si>
    <t>P9R43</t>
  </si>
  <si>
    <t>P9R44</t>
  </si>
  <si>
    <t>P9R45</t>
  </si>
  <si>
    <t>P9R46</t>
  </si>
  <si>
    <t>P9R47</t>
  </si>
  <si>
    <t>P9R48</t>
  </si>
  <si>
    <t>P9R49</t>
  </si>
  <si>
    <t>P9R50</t>
  </si>
  <si>
    <t>P9R51</t>
  </si>
  <si>
    <t>P9R52</t>
  </si>
  <si>
    <t>P9R53</t>
  </si>
  <si>
    <t>P9R54</t>
  </si>
  <si>
    <t>P9R55</t>
  </si>
  <si>
    <t>P9R56</t>
  </si>
  <si>
    <t>P9R57</t>
  </si>
  <si>
    <t>P9R58</t>
  </si>
  <si>
    <t>P9R59</t>
  </si>
  <si>
    <t>P9R60</t>
  </si>
  <si>
    <t>P9R61</t>
  </si>
  <si>
    <t>P9R62</t>
  </si>
  <si>
    <t>P9R63</t>
  </si>
  <si>
    <t>P9R64</t>
  </si>
  <si>
    <t>P9R65</t>
  </si>
  <si>
    <t>P9R66</t>
  </si>
  <si>
    <t>P9R67</t>
  </si>
  <si>
    <t>P9R68</t>
  </si>
  <si>
    <t>P9R69</t>
  </si>
  <si>
    <t>P9R70</t>
  </si>
  <si>
    <t>P9R71</t>
  </si>
  <si>
    <t>P9R72</t>
  </si>
  <si>
    <t>P9R73</t>
  </si>
  <si>
    <t>P9R74</t>
  </si>
  <si>
    <t>P9R75</t>
  </si>
  <si>
    <t>P9R76</t>
  </si>
  <si>
    <t>P9R77</t>
  </si>
  <si>
    <t>P9R78</t>
  </si>
  <si>
    <t>P9R79</t>
  </si>
  <si>
    <t>P9R80</t>
  </si>
  <si>
    <t>P9R81</t>
  </si>
  <si>
    <t>P9R82</t>
  </si>
  <si>
    <t>P9R83</t>
  </si>
  <si>
    <t>P9R84</t>
  </si>
  <si>
    <t>P9R85</t>
  </si>
  <si>
    <t>P9R86</t>
  </si>
  <si>
    <t>P9R87</t>
  </si>
  <si>
    <t>P9R88</t>
  </si>
  <si>
    <t>P9R89</t>
  </si>
  <si>
    <t>P9R90</t>
  </si>
  <si>
    <t>P9R91</t>
  </si>
  <si>
    <t>P9R92</t>
  </si>
  <si>
    <t>P9R93</t>
  </si>
  <si>
    <t>P9R94</t>
  </si>
  <si>
    <t>P9R95</t>
  </si>
  <si>
    <t>Ф-2</t>
  </si>
  <si>
    <t>Ф-3</t>
  </si>
  <si>
    <t>Ф-4</t>
  </si>
  <si>
    <t>Ф-5</t>
  </si>
  <si>
    <t>Ф-6</t>
  </si>
  <si>
    <t>Ф-7</t>
  </si>
  <si>
    <t>Ф-12</t>
  </si>
  <si>
    <t>Ф-13</t>
  </si>
  <si>
    <t>Форма заявки</t>
  </si>
  <si>
    <t>Тариф на теплоноситель (ГВС)</t>
  </si>
  <si>
    <t>АО "АТЭК"</t>
  </si>
  <si>
    <t>7826135558</t>
  </si>
  <si>
    <t>780501001</t>
  </si>
  <si>
    <t>Услуги по водоотведению, Производство тепловой энергии, Услуги по холодному водоснабжению, Услуги по передаче тепловой энергии, Услуги по очистке сточных вод</t>
  </si>
  <si>
    <t>АО "Аэропорт "Пулково"</t>
  </si>
  <si>
    <t>7810091320</t>
  </si>
  <si>
    <t>783450001</t>
  </si>
  <si>
    <t>Услуги по передаче электрической энергии,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Реализация теплоносителя</t>
  </si>
  <si>
    <t>АО "ВНИИРА"</t>
  </si>
  <si>
    <t>7801236681</t>
  </si>
  <si>
    <t>Производство тепловой энергии, Услуги по передаче тепловой энергии, Реализация теплоносителя</t>
  </si>
  <si>
    <t>АО "Василеостровская Фабрика"</t>
  </si>
  <si>
    <t>7825115990</t>
  </si>
  <si>
    <t>Услуги по передаче тепловой энергии, Производство тепловой энергии</t>
  </si>
  <si>
    <t>АО "Водтрансприбор"</t>
  </si>
  <si>
    <t>7814010307</t>
  </si>
  <si>
    <t>781401001</t>
  </si>
  <si>
    <t>Услуги по холодному водоснабжению, Производство тепловой энергии, Услуги по очистке сточных вод, Услуги по передаче тепловой энергии, Услуги по водоотведению</t>
  </si>
  <si>
    <t>АО "ГСР ТЭЦ"</t>
  </si>
  <si>
    <t>7817312063</t>
  </si>
  <si>
    <t>781701001</t>
  </si>
  <si>
    <t>Реализация теплоносителя, Услуги по передаче тепловой энергии, Производство электрической и тепловой энергии в режиме комбинированной выработки, Производство тепловой энергии</t>
  </si>
  <si>
    <t>АО "ГУ ЖКХ"</t>
  </si>
  <si>
    <t>5116000922</t>
  </si>
  <si>
    <t>770401001</t>
  </si>
  <si>
    <t>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 Производство тепловой энергии</t>
  </si>
  <si>
    <t>АО "Гостиница "Туррис"</t>
  </si>
  <si>
    <t>7830002575</t>
  </si>
  <si>
    <t>781001001</t>
  </si>
  <si>
    <t>Услуги по передаче тепловой энергии, Услуги по горячему водоснабжению, Реализация теплоносителя, Производство тепловой энергии</t>
  </si>
  <si>
    <t>АО "Группа Прайм"</t>
  </si>
  <si>
    <t>7825696286</t>
  </si>
  <si>
    <t>780201001</t>
  </si>
  <si>
    <t>АО "Завод имени А.А.Кулакова"</t>
  </si>
  <si>
    <t>7813346618</t>
  </si>
  <si>
    <t>781301001</t>
  </si>
  <si>
    <t>Производство тепловой энергии, Услуги по передаче тепловой энергии</t>
  </si>
  <si>
    <t>АО "Завод имени М.И.Калинина"</t>
  </si>
  <si>
    <t>7801566094</t>
  </si>
  <si>
    <t>АО "Интер РАО - Электрогенерация" (филиал "Северо-Западная ТЭЦ")</t>
  </si>
  <si>
    <t>7704784450</t>
  </si>
  <si>
    <t>781443001</t>
  </si>
  <si>
    <t>Услуги по транспортированию стоков, Услуги по водоотведению, 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t>
  </si>
  <si>
    <t>АО "КИНОСТУДИЯ "ЛЕНФИЛЬМ"</t>
  </si>
  <si>
    <t>7813200545</t>
  </si>
  <si>
    <t>АО "Кожа"</t>
  </si>
  <si>
    <t>7801133686</t>
  </si>
  <si>
    <t>АО "Компонент"</t>
  </si>
  <si>
    <t>7804046015</t>
  </si>
  <si>
    <t>780401001</t>
  </si>
  <si>
    <t>АО "Кронштадтский морской завод"</t>
  </si>
  <si>
    <t>7843003128</t>
  </si>
  <si>
    <t>784301001</t>
  </si>
  <si>
    <t>АО "ЛОМО"</t>
  </si>
  <si>
    <t>7804002321</t>
  </si>
  <si>
    <t>Услуги по холодному водоснабжению, Услуги по горячему водоснабжению, Реализация теплоносителя, Услуги по водоотведению, Производство тепловой энергии, Услуги по передаче тепловой энергии, Услуги по передаче электрической энергии, Услуги по очистке сточных вод</t>
  </si>
  <si>
    <t>АО "ЛСР. Железобетон-СЗ"</t>
  </si>
  <si>
    <t>7830000578</t>
  </si>
  <si>
    <t>Реализация теплоносителя, Услуги по передаче тепловой энергии, Производство тепловой энергии</t>
  </si>
  <si>
    <t>АО "Ленпромгаз"</t>
  </si>
  <si>
    <t>7841333120</t>
  </si>
  <si>
    <t>АО "Морской порт Санкт-Петербург"</t>
  </si>
  <si>
    <t>7805025346</t>
  </si>
  <si>
    <t>785050001</t>
  </si>
  <si>
    <t>Услуги по очистке сточных вод, Речной порт, Услуги по водоотведению, Услуги по передаче электрической энергии, Реализация теплоносителя, Услуги по передаче тепловой энергии, Производство тепловой энергии, Услуги по холодному водоснабжению</t>
  </si>
  <si>
    <t>АО "НИИ "Вектор"</t>
  </si>
  <si>
    <t>7813491943</t>
  </si>
  <si>
    <t>АО "НИИ командных приборов"</t>
  </si>
  <si>
    <t>7805654288</t>
  </si>
  <si>
    <t>АО "НПП "Вектор"</t>
  </si>
  <si>
    <t>7813182825</t>
  </si>
  <si>
    <t>АО "НПП "Краснознамёнец"</t>
  </si>
  <si>
    <t>7806469104</t>
  </si>
  <si>
    <t>АО "Невская мануфактура"</t>
  </si>
  <si>
    <t>7811056991</t>
  </si>
  <si>
    <t>781101001</t>
  </si>
  <si>
    <t>АО "Особые Экономические Зоны"</t>
  </si>
  <si>
    <t>7703591134</t>
  </si>
  <si>
    <t>781943001</t>
  </si>
  <si>
    <t>Услуги по передаче электрической энергии, Услуги по очистке сточных вод, Производство тепловой энергии, Услуги по холодному водоснабжению, Услуги по водоотведению, Услуги по передаче тепловой энергии</t>
  </si>
  <si>
    <t>АО "Первый контейнерный терминал"</t>
  </si>
  <si>
    <t>7805113497</t>
  </si>
  <si>
    <t>997650001</t>
  </si>
  <si>
    <t>Производство тепловой энергии, Речной порт, Услуги по передаче тепловой энергии</t>
  </si>
  <si>
    <t>АО "РЭУ" филиал "Санкт-Петербургский"</t>
  </si>
  <si>
    <t>7714783092</t>
  </si>
  <si>
    <t>783943001</t>
  </si>
  <si>
    <t>Услуги по горячему водоснабжению, Реализация теплоносителя, Производство тепловой энергии, Услуги по передаче тепловой энергии</t>
  </si>
  <si>
    <t>АО "Редэс Лтд"</t>
  </si>
  <si>
    <t>7801059070</t>
  </si>
  <si>
    <t>АО "Рыбокомбинат"</t>
  </si>
  <si>
    <t>7804036909</t>
  </si>
  <si>
    <t>АО "Совавто-С.Петербург"</t>
  </si>
  <si>
    <t>7810216498</t>
  </si>
  <si>
    <t>АО "Теплосеть Санкт-Петербурга"</t>
  </si>
  <si>
    <t>7810577007</t>
  </si>
  <si>
    <t>Передача тепловой энергии других ЭСО, Услуги по передаче тепловой энергии, Производство тепловой энергии</t>
  </si>
  <si>
    <t>АО "ЦКБ МТ "Рубин"</t>
  </si>
  <si>
    <t>7838418751</t>
  </si>
  <si>
    <t>997850001</t>
  </si>
  <si>
    <t>АО "Юго-Западная ТЭЦ"</t>
  </si>
  <si>
    <t>7813323258</t>
  </si>
  <si>
    <t>Производство тепловой энергии, Производство электрической и тепловой энергии в режиме комбинированной выработки, Реализация теплоносителя</t>
  </si>
  <si>
    <t>АО ВО "Электроаппарат"</t>
  </si>
  <si>
    <t>7801032688</t>
  </si>
  <si>
    <t>АО ГУ ЖКХ ОП "Санкт-Петербургское"</t>
  </si>
  <si>
    <t>784245001</t>
  </si>
  <si>
    <t>Услуги по холодному водоснабжению, Услуги по горячему водоснабжению, Производство тепловой энергии, Услуги по водоотведению, Услуги по очистке сточных вод, Услуги по передаче тепловой энергии</t>
  </si>
  <si>
    <t>ГАО РАН</t>
  </si>
  <si>
    <t>7810207327</t>
  </si>
  <si>
    <t>ГУП "Водоканал Санкт-Петербурга"</t>
  </si>
  <si>
    <t>7830000426</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</si>
  <si>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</si>
  <si>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ГУП "ТЭК СПб"</t>
  </si>
  <si>
    <t>7830001028</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</si>
  <si>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</si>
  <si>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"Асфальтобетонный Завод "Магистраль"</t>
  </si>
  <si>
    <t>7811038093</t>
  </si>
  <si>
    <t>Услуги по передаче тепловой энергии, Реализация теплоносителя, Производство тепловой энергии</t>
  </si>
  <si>
    <t>ЗАО "ЗМК-ИК"</t>
  </si>
  <si>
    <t>7811500159</t>
  </si>
  <si>
    <t>Услуги по передаче тепловой энергии, Производство тепловой энергии, Реализация теплоносителя</t>
  </si>
  <si>
    <t>ЗАО "Завод Красная Заря. Системы цифровой связи"</t>
  </si>
  <si>
    <t>7804080383</t>
  </si>
  <si>
    <t>ЗАО "Завод металлоконструкций"</t>
  </si>
  <si>
    <t>7811001706</t>
  </si>
  <si>
    <t>Производство тепловой энергии, Реализация теплоносителя, Услуги по передаче тепловой энергии</t>
  </si>
  <si>
    <t>ЗАО "КировТЭК"</t>
  </si>
  <si>
    <t>7805060502</t>
  </si>
  <si>
    <t>Услуги по передаче электрической энергии, Услуги по передаче тепловой энергии, Услуги по очистке сточных вод, Производство тепловой энергии, Услуги по водоотведению, Услуги по холодному водоснабжению</t>
  </si>
  <si>
    <t>ЗАО "МЕЗОНТЭК"</t>
  </si>
  <si>
    <t>7802154287</t>
  </si>
  <si>
    <t>ЗАО "Невский завод"</t>
  </si>
  <si>
    <t>7806369727</t>
  </si>
  <si>
    <t>ЗАО "ПЕТЕРБУРГЗЕРНОПРОДУКТ"</t>
  </si>
  <si>
    <t>ЗАО "Пансионат "Балтиец"</t>
  </si>
  <si>
    <t>Услуги по очистке сточных вод, Услуги по водоотведению, Услуги по передаче тепловой энергии, Производство тепловой энергии, Услуги по холодному водоснабжению</t>
  </si>
  <si>
    <t>ЗАО "Пансионат "Буревестник"</t>
  </si>
  <si>
    <t>ЗАО "Петроспирт"</t>
  </si>
  <si>
    <t>ЗАО "Пластполимер-Т"</t>
  </si>
  <si>
    <t>ЗАО "РУСТ-95"</t>
  </si>
  <si>
    <t>ЗАО "Ресурс-Экономия"</t>
  </si>
  <si>
    <t>ЗАО "СВ-Сити"</t>
  </si>
  <si>
    <t>ЗАО "Сокол"</t>
  </si>
  <si>
    <t>ЗАО "Тепломагистраль"</t>
  </si>
  <si>
    <t>Услуги по передаче тепловой энергии, Передача тепловой энергии других ЭСО</t>
  </si>
  <si>
    <t>ЗАО "Трест Ленмостострой"</t>
  </si>
  <si>
    <t>ЗАО "ЭКСИ-Банк"</t>
  </si>
  <si>
    <t>ЗАО "ЭЭУК "Авангард-Энерго"</t>
  </si>
  <si>
    <t>Производство тепловой энергии, Передача тепловой энергии других ЭСО, Услуги по передаче тепловой энергии</t>
  </si>
  <si>
    <t>ЗАО "Энергетическая компания "Теплогарант"</t>
  </si>
  <si>
    <t>Производство тепловой энергии</t>
  </si>
  <si>
    <t>ИХС РАН</t>
  </si>
  <si>
    <t>Производство тепловой энергии, Услуги по захоронению твердых бытовых отходов</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</si>
  <si>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</si>
  <si>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</si>
  <si>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</si>
  <si>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</si>
  <si>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</si>
  <si>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"18 арсенал ВМФ"</t>
  </si>
  <si>
    <t>ОАО "20 АРЗ"</t>
  </si>
  <si>
    <t>ОАО "61 БТРЗ"</t>
  </si>
  <si>
    <t>ОАО "Аккумуляторная компания "Ригель"</t>
  </si>
  <si>
    <t>ОАО "БИЗНЕС-ЦЕНТР "АКВИЛОН"</t>
  </si>
  <si>
    <t>ОАО "Бавария"</t>
  </si>
  <si>
    <t>ОАО "ГОИ им. С. И. Вавилова"</t>
  </si>
  <si>
    <t>ОАО "Головной завод"</t>
  </si>
  <si>
    <t>ОАО "ДОЗ-2"</t>
  </si>
  <si>
    <t>ОАО "ДЦ "Кантемировский"</t>
  </si>
  <si>
    <t>ОАО "Завод "Реконд"</t>
  </si>
  <si>
    <t>ОАО "Завод ЭЛЕКТРОПУЛЬТ"</t>
  </si>
  <si>
    <t>ОАО "Завод слоистых пластиков"</t>
  </si>
  <si>
    <t>ОАО "Завод станков-автоматов"</t>
  </si>
  <si>
    <t>Передача тепловой энергии других ЭСО, Производство тепловой энергии, Услуги по передаче тепловой энергии</t>
  </si>
  <si>
    <t>ОАО "Зеркальный завод"</t>
  </si>
  <si>
    <t>ОАО "Иван Федоров"</t>
  </si>
  <si>
    <t>ОАО "Компрессор"</t>
  </si>
  <si>
    <t>ОАО "Конструкторское бюро специального машиностроения"</t>
  </si>
  <si>
    <t>ОАО "Концерн "Гранит-Электрон"</t>
  </si>
  <si>
    <t>ОАО "ЛЕНПОЛИГРАФМАШ"</t>
  </si>
  <si>
    <t>Реализация теплоносителя, Производство тепловой энергии, Услуги по передаче тепловой энергии</t>
  </si>
  <si>
    <t>ОАО "ЛКХП Кирова"</t>
  </si>
  <si>
    <t>ОАО "Ленинградский электромеханический завод"</t>
  </si>
  <si>
    <t>ОАО "МЗ "Арсенал"</t>
  </si>
  <si>
    <t>ОАО "Морской завод Алмаз"</t>
  </si>
  <si>
    <t>ОАО "НПО ЦКТИ"</t>
  </si>
  <si>
    <t>ОАО "Научно-производственный комплекс "Северная заря"</t>
  </si>
  <si>
    <t>ОАО "Приморский парк Победы"</t>
  </si>
  <si>
    <t>ОАО "Прядильно-ниточный комбинат "Красная нить"</t>
  </si>
  <si>
    <t>ОАО "РЖД" (Октябрьская дирекция по тепловодоснабжению - СП Центральной дирекции по тепловодоснабжению - филиала ОАО "РЖД")</t>
  </si>
  <si>
    <t>Услуги по водоотведению, Услуги по холодному водоснабжению, Производство тепловой энергии, Услуги по очистке сточных вод, Услуги по передаче тепловой энергии, Реализация теплоносителя</t>
  </si>
  <si>
    <t>ОАО "Русские самоцветы"</t>
  </si>
  <si>
    <t>ОАО "СПб Завод ТЭМП"</t>
  </si>
  <si>
    <t>ОАО "Санкт-Петербургское морское бюро машиностроения "Малахит"</t>
  </si>
  <si>
    <t>ОАО "Светлана"</t>
  </si>
  <si>
    <t>ОАО "Северная мануфактура"</t>
  </si>
  <si>
    <t>ОАО "Стройметалконструкция"</t>
  </si>
  <si>
    <t>ОАО "Телерадиокомпания "Петербург"</t>
  </si>
  <si>
    <t>ОАО "Фирма Медполимер"</t>
  </si>
  <si>
    <t>ОАО "Штурманские приборы"</t>
  </si>
  <si>
    <t>ООО "АЛЬТЕРНАТИВА"</t>
  </si>
  <si>
    <t>ООО "Адамант"</t>
  </si>
  <si>
    <t>ООО "Аквастим"</t>
  </si>
  <si>
    <t>ООО "Акватерм"</t>
  </si>
  <si>
    <t>ООО "Александро-Невская мануфактура"</t>
  </si>
  <si>
    <t>ООО "Атлантик"</t>
  </si>
  <si>
    <t>ООО "Бавария"</t>
  </si>
  <si>
    <t>ООО "Балтийский завод - Судостроение"</t>
  </si>
  <si>
    <t>ООО "Воздушные ворота северной столицы"</t>
  </si>
  <si>
    <t>Реализация теплоносителя, Аэропорт, Производство тепловой энергии, Услуги по очистке сточных вод, Услуги по передаче тепловой энергии, Услуги по водоотведению, Услуги по передаче электрической энергии, Услуги по холодному водоснабжению</t>
  </si>
  <si>
    <t>ООО "Возрождение"</t>
  </si>
  <si>
    <t>ООО "ГАЗКОМПЛЕКТ"</t>
  </si>
  <si>
    <t>ООО "ГЕНЕРИРУЮЩАЯ КОМПАНИЯ "ОБУХОВОЭНЕРГО"</t>
  </si>
  <si>
    <t>Производство тепловой энергии, Реализация теплоносителя, Производство электрической и тепловой энергии в режиме комбинированной выработки</t>
  </si>
  <si>
    <t>ООО "ГРАДСТРОЙ"</t>
  </si>
  <si>
    <t>ООО "Газпром трансгаз Санкт-Петербург"</t>
  </si>
  <si>
    <t>ООО "Гофра-2001"</t>
  </si>
  <si>
    <t>ООО "Зеленый дом"</t>
  </si>
  <si>
    <t>Услуги по горячему водоснабжению, Услуги по передаче тепловой энергии, Производство тепловой энергии, Реализация теплоносителя</t>
  </si>
  <si>
    <t>ООО "ИНТЕРМ"</t>
  </si>
  <si>
    <t>ООО "ИнвестКонсалт"</t>
  </si>
  <si>
    <t>ООО "Инженерная компания"</t>
  </si>
  <si>
    <t>ООО "Институт Гипроникель"</t>
  </si>
  <si>
    <t>ООО "КОСМ "Энерго"</t>
  </si>
  <si>
    <t>ООО "Квартальная котельная"</t>
  </si>
  <si>
    <t>ООО "ЛЕСПРОМ СПб"</t>
  </si>
  <si>
    <t>ООО "ЛПМ Скиф"</t>
  </si>
  <si>
    <t>ООО "МЕЗОНТЭК"</t>
  </si>
  <si>
    <t>ООО "МегаСтрой"</t>
  </si>
  <si>
    <t>ООО "Объединенные Пивоварни Хейникен"</t>
  </si>
  <si>
    <t>ООО "Озерная"</t>
  </si>
  <si>
    <t>ООО "ПРОМ ИМПУЛЬС"</t>
  </si>
  <si>
    <t>ООО "ПТК-Терминал"</t>
  </si>
  <si>
    <t>ООО "Петербургская торгово-промышленная компания"</t>
  </si>
  <si>
    <t>ООО "Петербургтеплоэнерго"</t>
  </si>
  <si>
    <t>Реализация теплоносителя, Услуги по передаче тепловой энергии, Передача тепловой энергии других ЭСО, Услуги по горячему водоснабжению, Производство тепловой энергии</t>
  </si>
  <si>
    <t>ООО "Питерэнерго"</t>
  </si>
  <si>
    <t>ООО "Производственное объединение "Пекар"</t>
  </si>
  <si>
    <t>Услуги по передаче тепловой энергии, Услуги по передаче электрической энергии, Производство тепловой энергии</t>
  </si>
  <si>
    <t>ООО "Прометей"</t>
  </si>
  <si>
    <t>ООО "Пулковская ТЭЦ"</t>
  </si>
  <si>
    <t>ООО "Рассвет"</t>
  </si>
  <si>
    <t>ООО "САНЛИТ-Т"</t>
  </si>
  <si>
    <t>ООО "СЗУК"</t>
  </si>
  <si>
    <t>ООО "СК Северная Венеция"</t>
  </si>
  <si>
    <t>ООО "Светлана-Эстейт"</t>
  </si>
  <si>
    <t>ООО "Системы Безопасности Северо-Запад"</t>
  </si>
  <si>
    <t>ООО "Софийский бульвар"</t>
  </si>
  <si>
    <t>Реализация теплоносителя, Услуги по холодному водоснабжению, Услуги по очистке сточных вод, Производство тепловой энергии, Услуги по водоотведению, Услуги по передаче тепловой энергии, Услуги по горячему водоснабжению</t>
  </si>
  <si>
    <t>ООО "Степан Разин Девелопмент"</t>
  </si>
  <si>
    <t>Услуги по передаче тепловой энергии, Производство тепловой энергии, Услуги по горячему водоснабжению</t>
  </si>
  <si>
    <t>ООО "ТВК Лесное"</t>
  </si>
  <si>
    <t>ООО "ТЕПЛОЭНЕРГО"</t>
  </si>
  <si>
    <t>Услуги по передаче тепловой энергии, Услуги по горячему водоснабжению, Передача тепловой энергии других ЭСО, Производство тепловой энергии</t>
  </si>
  <si>
    <t>ООО "ТСК"</t>
  </si>
  <si>
    <t>ООО "ТЭК объединения "Скороход"</t>
  </si>
  <si>
    <t>ООО "Таймс"</t>
  </si>
  <si>
    <t>ООО "ТеплоЭнергоВент"</t>
  </si>
  <si>
    <t>Производство тепловой энергии, Услуги по горячему водоснабжению, Услуги по передаче тепловой энергии, Реализация теплоносителя</t>
  </si>
  <si>
    <t>ООО "Теплодар"</t>
  </si>
  <si>
    <t>ООО "Теплосервис"</t>
  </si>
  <si>
    <t>ООО "Теплоснабжающая компания 282"</t>
  </si>
  <si>
    <t>ООО "Технопарк №1"</t>
  </si>
  <si>
    <t>Услуги по горячему водоснабжению, Производство тепловой энергии, Услуги по передаче тепловой энергии</t>
  </si>
  <si>
    <t>ООО "Троя"</t>
  </si>
  <si>
    <t>ООО "Фирма "РОСС"</t>
  </si>
  <si>
    <t>Передача тепловой энергии других ЭСО, Услуги по очистке сточных вод, Услуги по передаче тепловой энергии, Реализация теплоносителя, Производство тепловой энергии, Услуги по водоотведению</t>
  </si>
  <si>
    <t>ООО "Хлебтранс СПб"</t>
  </si>
  <si>
    <t>ООО "ЦМТ и НТС"</t>
  </si>
  <si>
    <t>ООО "ЭКОН"</t>
  </si>
  <si>
    <t>ООО "ЭНЕРГОСНАБЖЕНИЕ - НР"</t>
  </si>
  <si>
    <t>Услуги по передаче тепловой энергии, Производство тепловой энергии, Сбыт электрической энергии (мощности)</t>
  </si>
  <si>
    <t>ООО "ЭНЕРГЭС"</t>
  </si>
  <si>
    <t>ООО "ЭРМАС"</t>
  </si>
  <si>
    <t>ООО "Эксплуатационная компания "Арго-Сервис"</t>
  </si>
  <si>
    <t>Производство тепловой энергии, Услуги по холодному водоснабжению, Услуги по очистке сточных вод, Услуги по передаче тепловой энергии, Услуги по водоотведению</t>
  </si>
  <si>
    <t>ООО "Энергетические системы"</t>
  </si>
  <si>
    <t>ООО "Энергия"</t>
  </si>
  <si>
    <t>Услуги по передаче тепловой энергии, Передача тепловой энергии других ЭСО, Производство тепловой энергии</t>
  </si>
  <si>
    <t>ООО "ЭнергоИнвест"</t>
  </si>
  <si>
    <t>Производство тепловой энергии, Реализация теплоносителя</t>
  </si>
  <si>
    <t>ООО "ЭнергоРесурс 2005"</t>
  </si>
  <si>
    <t>ООО "Энергогазмонтаж"</t>
  </si>
  <si>
    <t>ООО "Энергокомпания "Теплопоставка"</t>
  </si>
  <si>
    <t>ООО "Энергопромсервис"</t>
  </si>
  <si>
    <t>ООО "Энергосервис"</t>
  </si>
  <si>
    <t>ООО "ЮИТ Сервис"</t>
  </si>
  <si>
    <t>ООО "Юнит"</t>
  </si>
  <si>
    <t>ООО «Сбытовая Компания Вымпел»</t>
  </si>
  <si>
    <t>Сбыт электрической энергии (мощности), Реализация тепловой энергии</t>
  </si>
  <si>
    <t>ООО УК "Лэмз"</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</si>
  <si>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</si>
  <si>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</si>
  <si>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</si>
  <si>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Услуги по передаче тепловой энергии</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</si>
  <si>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</si>
  <si>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</si>
  <si>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</si>
  <si>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</si>
  <si>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</si>
  <si>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С/х производственный кооператив "Племзавод "Детскосельский"</t>
  </si>
  <si>
    <t>СПб ГБУЗ "Городская больница им. Н.А.Семашко"</t>
  </si>
  <si>
    <t>СПб ГУП "Петербургский метрополитен"</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</si>
  <si>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</si>
  <si>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</si>
  <si>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Университет ИТМО</t>
  </si>
  <si>
    <t>ФГБНУ ВИР</t>
  </si>
  <si>
    <t>ФГБОУ ВО "ГУМРФ имени адмирала С.О. Макарова"</t>
  </si>
  <si>
    <t>ФГБОУ ВО ПГУПС</t>
  </si>
  <si>
    <t>ФГБОУ ВПО "СПбГАВМ"</t>
  </si>
  <si>
    <t>ФГБОУ ВПО "СПбГПУ"</t>
  </si>
  <si>
    <t>Услуги по горячему водоснабжению, Производство тепловой энергии, Услуги по передаче тепловой энергии, Реализация теплоносителя</t>
  </si>
  <si>
    <t>ФГБУ "ЦЖКУ" МИНОБОРОНЫ РОССИИ</t>
  </si>
  <si>
    <t>ФГБУН Институт прикладной астрономии Российской академии наук</t>
  </si>
  <si>
    <t>ФГКУ "Невский СЦ МЧС России"</t>
  </si>
  <si>
    <t>ФГУП "НИИ командных приборов"</t>
  </si>
  <si>
    <t>ФКОУ ДПО Санкт-Петербургский ИПКР ФСИН России</t>
  </si>
  <si>
    <t>Филиал ФГБУ "ЦЖКУ" Минобороны России по ЗВО</t>
  </si>
  <si>
    <t>Услуги по горячему водоснабжению, Услуги по очистке сточных вод, Услуги по холодному водоснабжению, Услуги по водоотведению, Производство тепловой энергии, Услуги по передаче тепловой энергии</t>
  </si>
  <si>
    <t>Версия 3.0</t>
  </si>
  <si>
    <t>Показатели подлежащие раскрытию в сфере теплоснабжения и сфере оказания услуг по передаче тепловой энергии</t>
  </si>
  <si>
    <t>Льготный тариф</t>
  </si>
  <si>
    <t>ФЛ</t>
  </si>
  <si>
    <t>SCOPE_LOAD_10</t>
  </si>
  <si>
    <t>P10</t>
  </si>
  <si>
    <t xml:space="preserve"> Реестр организаций обновлен:06.12.2017 9:15:33</t>
  </si>
  <si>
    <t>P1R6</t>
  </si>
  <si>
    <t>P1R7</t>
  </si>
  <si>
    <t>P3R6</t>
  </si>
  <si>
    <t>P3R7</t>
  </si>
  <si>
    <t>P4R6</t>
  </si>
  <si>
    <t>P4R7</t>
  </si>
  <si>
    <t>P6R6</t>
  </si>
  <si>
    <t>P6R7</t>
  </si>
  <si>
    <t>P10C1</t>
  </si>
  <si>
    <t>P10C2</t>
  </si>
  <si>
    <t>P10R1</t>
  </si>
  <si>
    <t>P10R2</t>
  </si>
  <si>
    <t>P10R3</t>
  </si>
  <si>
    <t>P10R4</t>
  </si>
  <si>
    <t>P10R5</t>
  </si>
  <si>
    <t>P10R6</t>
  </si>
  <si>
    <t>Наименование органа регулирования, принявшего решение об утверждении тарифа на подключение (технологическое присоединение) к системе теплоснабжения</t>
  </si>
  <si>
    <t>Информация о льготных тарифах на тепловую энергию (мощность)</t>
  </si>
  <si>
    <t>Наименование органа регулирования, принявшего решение об утверждении льготного тарифа на тепловую энергию (мощность)</t>
  </si>
  <si>
    <t>Реквизиты (дата, номер) решения об утверждении льготного тарифа на тепловую энергию (мощность)</t>
  </si>
  <si>
    <t>Величина льготного тарифа на тепловую энергию (мощность)</t>
  </si>
  <si>
    <t>Срок действия льготного тарифа на тепловую энергию (мощность)</t>
  </si>
  <si>
    <t>Источник официального опубликования решения об установлении льготного тарифа на тепловую энергию (мощность)</t>
  </si>
  <si>
    <t>P10R7</t>
  </si>
  <si>
    <t>196128, г. Санкт-Петербург, ул. Варшавская, д.3, корп.2</t>
  </si>
  <si>
    <t>Фокин Георгий Анатольевич</t>
  </si>
  <si>
    <t>Генеральный директор</t>
  </si>
  <si>
    <t>Денисова Элла Эдуардовна</t>
  </si>
  <si>
    <t>ведущий экономист отдела экономического анализа</t>
  </si>
  <si>
    <t>(812) 4551200 (доб.33319)</t>
  </si>
  <si>
    <t>eedenisova@spb.ltg.gazprom.ru</t>
  </si>
  <si>
    <t>Нет</t>
  </si>
  <si>
    <t>Да</t>
  </si>
  <si>
    <t>Распоряжение Комитете по тарифом Санкт-Петербурга от 08.12.2017 № 164-р</t>
  </si>
  <si>
    <t>1478,08</t>
  </si>
  <si>
    <t>1530,77</t>
  </si>
  <si>
    <t>2018 год</t>
  </si>
  <si>
    <t>3.3. "Потребитель" обязан обеспечивать режим теплопотребления в соответствии с требованиями технических регламентов. 2.1. «Теплоснабжающая организация» отпускает «Потребителю» тепловую энергию в горячей воде с постоянной  температурой теплоносителя 95-70ºС и давлением 0,45-0,6 МПа при расчетной температуре наружного воздуха -26ºС. Регулирование температуры и давления теплоносителя в зависимости от температуры наружного воздуха осуществляется в индивидуальных тепловых пунктах «Теплоснабжающей организации 2». 2.5. Количество тепловой энергии, потребляемой «Теплоснабжающей организацией 2», определяется по аттестованным и допущенным к коммерческому использованию узлам  учета в соответствии с Приложении № 3, а в случае их отсутствия в соответствии с разделом 4 настоящего договора. Фактическая стоимость тепловой энергии за каждый месяц рассчитывается как произведение количества фактически отпущенной «Теплоснабжающей организации 2»  тепловой энергии за расчетный месяц и цены на соответствующий календарный год на тепловую энергию. 2.6. Начало и окончание отопительного сезона и периодического протапливания определяется решением органа исполнительной власти Санкт-Петербурга. 4.2. При отсутствии приборов учета или их неисправности свыше 15 суток в течение года с момента приемки узла учета на коммерческий расчет, обнаружении поврежденных или отсутствующих пломб и клейм «Теплоснабжающей организации», а также при превышении нормативной погрешности работающих приборов учета, учет количества потребляемой тепловой энергии, с учетом потерь в тепловых сетях «Потребителя», производится «Теплоснабжающей организацией» по договорной нагрузке и по фактическому времени теплопотребления с корректировкой по фактическому режиму работы источника. 5.1. Расчеты за отпущенную тепловую энергию производятся по тарифам, установленным Комитетом по тарифам Санкт – Петербурга. 5.3. «Теплоснабжающая организация» до 10 числа расчетного месяца направляет «Потребителю» счет на оплату тепловой энергии за расчетный месяц, сумма которого рассчитывается как произведение установленного Приложением № 2 к настоящему договору месячного количества тепловой энергии и действующей цены на тепловую энергию.</t>
  </si>
  <si>
    <t>Служба по эксплуатации зданий и сооружений тел. 455-12-00, доб.33-701</t>
  </si>
  <si>
    <t>нет</t>
  </si>
  <si>
    <t>Вестник Комитета по тарифам Санкт-Петербурга  Спец. выпуск № 2 от 08.12.2017г.</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</si>
</sst>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1]_-;\-* #,##0.00[$€-1]_-;_-* &quot;-&quot;??[$€-1]_-"/>
    <numFmt numFmtId="183" formatCode="_-* #,##0.00\ _$_-;\-* #,##0.00\ _$_-;_-* &quot;-&quot;??\ _$_-;_-@_-"/>
    <numFmt numFmtId="184" formatCode="#.##0\.00"/>
    <numFmt numFmtId="185" formatCode="#\.00"/>
    <numFmt numFmtId="186" formatCode="\$#\.00"/>
    <numFmt numFmtId="187" formatCode="#\."/>
    <numFmt numFmtId="188" formatCode="General_)"/>
    <numFmt numFmtId="189" formatCode="_-* #,##0&quot;đ.&quot;_-;\-* #,##0&quot;đ.&quot;_-;_-* &quot;-&quot;&quot;đ.&quot;_-;_-@_-"/>
    <numFmt numFmtId="190" formatCode="_-* #,##0.00&quot;đ.&quot;_-;\-* #,##0.00&quot;đ.&quot;_-;_-* &quot;-&quot;??&quot;đ.&quot;_-;_-@_-"/>
    <numFmt numFmtId="191" formatCode="_(* #,##0_);_(* \(#,##0\);_(* &quot;-&quot;_);_(@_)"/>
    <numFmt numFmtId="192" formatCode="_(* #,##0.00_);_(* \(#,##0.00\);_(* &quot;-&quot;??_);_(@_)"/>
    <numFmt numFmtId="193" formatCode="&quot;$&quot;#,##0_);[Red]\(&quot;$&quot;#,##0\)"/>
    <numFmt numFmtId="194" formatCode="\$#,##0\ ;\(\$#,##0\)"/>
    <numFmt numFmtId="195" formatCode="#,##0.000[$р.-419];\-#,##0.000[$р.-419]"/>
    <numFmt numFmtId="196" formatCode="_-* #,##0.0\ _$_-;\-* #,##0.0\ _$_-;_-* &quot;-&quot;??\ _$_-;_-@_-"/>
    <numFmt numFmtId="197" formatCode="0.0"/>
    <numFmt numFmtId="198" formatCode="#,##0.0_);\(#,##0.0\)"/>
    <numFmt numFmtId="199" formatCode="#,##0_ ;[Red]\-#,##0\ "/>
    <numFmt numFmtId="200" formatCode="#,##0_);[Blue]\(#,##0\)"/>
    <numFmt numFmtId="201" formatCode="_-* #,##0_-;\-* #,##0_-;_-* &quot;-&quot;_-;_-@_-"/>
    <numFmt numFmtId="202" formatCode="_-* #,##0.00_-;\-* #,##0.00_-;_-* &quot;-&quot;??_-;_-@_-"/>
    <numFmt numFmtId="203" formatCode="#,##0__\ \ \ \ "/>
    <numFmt numFmtId="204" formatCode="_-&quot;£&quot;* #,##0_-;\-&quot;£&quot;* #,##0_-;_-&quot;£&quot;* &quot;-&quot;_-;_-@_-"/>
    <numFmt numFmtId="205" formatCode="_-&quot;£&quot;* #,##0.00_-;\-&quot;£&quot;* #,##0.00_-;_-&quot;£&quot;* &quot;-&quot;??_-;_-@_-"/>
    <numFmt numFmtId="206" formatCode="#,##0.00&quot;т.р.&quot;;\-#,##0.00&quot;т.р.&quot;"/>
    <numFmt numFmtId="207" formatCode="#,##0.0;[Red]#,##0.0"/>
    <numFmt numFmtId="208" formatCode="_-* #,##0_đ_._-;\-* #,##0_đ_._-;_-* &quot;-&quot;_đ_._-;_-@_-"/>
    <numFmt numFmtId="209" formatCode="_-* #,##0.00_đ_._-;\-* #,##0.00_đ_._-;_-* &quot;-&quot;??_đ_._-;_-@_-"/>
    <numFmt numFmtId="210" formatCode="\(#,##0.0\)"/>
    <numFmt numFmtId="211" formatCode="#,##0\ &quot;?.&quot;;\-#,##0\ &quot;?.&quot;"/>
    <numFmt numFmtId="212" formatCode="#,##0______;;&quot;------------      &quot;"/>
    <numFmt numFmtId="213" formatCode="#,##0.000_ ;\-#,##0.000\ "/>
    <numFmt numFmtId="214" formatCode="#,##0.00_ ;[Red]\-#,##0.00\ "/>
    <numFmt numFmtId="215" formatCode="_(&quot;р.&quot;* #,##0.00_);_(&quot;р.&quot;* \(#,##0.00\);_(&quot;р.&quot;* &quot;-&quot;??_);_(@_)"/>
    <numFmt numFmtId="216" formatCode="0.000000"/>
    <numFmt numFmtId="217" formatCode="_-* #,##0\ _$_-;\-* #,##0\ _$_-;_-* &quot;-&quot;\ _$_-;_-@_-"/>
    <numFmt numFmtId="218" formatCode="#,##0.00_ ;\-#,##0.00\ "/>
    <numFmt numFmtId="219" formatCode="%#\.00"/>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FC19]d\ mmmm\ yyyy\ &quot;г.&quot;"/>
  </numFmts>
  <fonts count="17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sz val="9"/>
      <color indexed="17"/>
      <name val="Tahoma"/>
      <family val="2"/>
    </font>
    <font>
      <sz val="11"/>
      <color indexed="8"/>
      <name val="Tahoma"/>
      <family val="2"/>
    </font>
    <font>
      <b/>
      <sz val="9"/>
      <color indexed="8"/>
      <name val="Tahoma"/>
      <family val="2"/>
    </font>
    <font>
      <b/>
      <sz val="9"/>
      <color indexed="17"/>
      <name val="Tahoma"/>
      <family val="2"/>
    </font>
    <font>
      <b/>
      <sz val="9"/>
      <color indexed="23"/>
      <name val="Tahoma"/>
      <family val="2"/>
    </font>
    <font>
      <sz val="10"/>
      <color indexed="8"/>
      <name val="Verdana"/>
      <family val="2"/>
    </font>
    <font>
      <sz val="10"/>
      <color indexed="8"/>
      <name val="Tahoma"/>
      <family val="2"/>
    </font>
    <font>
      <sz val="11"/>
      <color indexed="8"/>
      <name val="Calibri"/>
      <family val="2"/>
    </font>
    <font>
      <sz val="11"/>
      <color indexed="63"/>
      <name val="Calibri"/>
      <family val="2"/>
    </font>
    <font>
      <b/>
      <sz val="10"/>
      <color indexed="8"/>
      <name val="Tahoma"/>
      <family val="2"/>
    </font>
    <font>
      <sz val="8"/>
      <name val="Tahoma"/>
      <family val="2"/>
    </font>
    <font>
      <u val="single"/>
      <sz val="9"/>
      <color indexed="12"/>
      <name val="Tahoma"/>
      <family val="2"/>
    </font>
    <font>
      <b/>
      <sz val="9"/>
      <color indexed="9"/>
      <name val="Tahoma"/>
      <family val="2"/>
    </font>
    <font>
      <b/>
      <sz val="18"/>
      <color indexed="56"/>
      <name val="Cambria"/>
      <family val="2"/>
    </font>
    <font>
      <sz val="10"/>
      <name val="Arial"/>
      <family val="2"/>
    </font>
    <font>
      <b/>
      <u val="single"/>
      <sz val="9"/>
      <color indexed="12"/>
      <name val="Tahoma"/>
      <family val="2"/>
    </font>
    <font>
      <u val="single"/>
      <sz val="10"/>
      <color indexed="12"/>
      <name val="Arial Cyr"/>
      <family val="0"/>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u val="single"/>
      <sz val="10"/>
      <color indexed="12"/>
      <name val="Times New Roman Cyr"/>
      <family val="0"/>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sz val="10"/>
      <name val="Times New Roman CYR"/>
      <family val="0"/>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8"/>
      <color indexed="9"/>
      <name val="Tahoma"/>
      <family val="2"/>
    </font>
    <font>
      <sz val="8"/>
      <color indexed="8"/>
      <name val="Tahoma"/>
      <family val="2"/>
    </font>
    <font>
      <sz val="7"/>
      <color indexed="8"/>
      <name val="Tahoma"/>
      <family val="2"/>
    </font>
    <font>
      <b/>
      <i/>
      <sz val="9"/>
      <color indexed="8"/>
      <name val="Tahoma"/>
      <family val="2"/>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i/>
      <sz val="9"/>
      <color indexed="40"/>
      <name val="Tahoma"/>
      <family val="2"/>
    </font>
    <font>
      <b/>
      <sz val="9"/>
      <color indexed="40"/>
      <name val="Tahoma"/>
      <family val="2"/>
    </font>
    <font>
      <b/>
      <sz val="9"/>
      <color indexed="10"/>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b/>
      <u val="single"/>
      <sz val="9"/>
      <color theme="10"/>
      <name val="Tahoma"/>
      <family val="2"/>
    </font>
    <font>
      <i/>
      <sz val="9"/>
      <color rgb="FF00B0F0"/>
      <name val="Tahoma"/>
      <family val="2"/>
    </font>
    <font>
      <b/>
      <sz val="9"/>
      <color rgb="FF00B0F0"/>
      <name val="Tahoma"/>
      <family val="2"/>
    </font>
    <font>
      <b/>
      <sz val="9"/>
      <color rgb="FFFF0000"/>
      <name val="Tahoma"/>
      <family val="2"/>
    </font>
    <font>
      <b/>
      <sz val="10"/>
      <color theme="1"/>
      <name val="Tahoma"/>
      <family val="2"/>
    </font>
  </fonts>
  <fills count="8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43"/>
        <bgColor indexed="64"/>
      </patternFill>
    </fill>
    <fill>
      <patternFill patternType="lightGray">
        <fgColor indexed="22"/>
        <bgColor indexed="9"/>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CD5B4"/>
        <bgColor indexed="64"/>
      </patternFill>
    </fill>
    <fill>
      <patternFill patternType="solid">
        <fgColor theme="0" tint="-0.04997999966144562"/>
        <bgColor indexed="64"/>
      </patternFill>
    </fill>
  </fills>
  <borders count="123">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style="thin">
        <color indexed="23"/>
      </left>
      <right/>
      <top/>
      <bottom/>
    </border>
    <border>
      <left style="thin">
        <color indexed="23"/>
      </left>
      <right/>
      <top style="thin">
        <color indexed="23"/>
      </top>
      <bottom/>
    </border>
    <border>
      <left/>
      <right/>
      <top style="thin">
        <color indexed="23"/>
      </top>
      <bottom/>
    </border>
    <border>
      <left style="thin">
        <color indexed="23"/>
      </left>
      <right/>
      <top/>
      <bottom style="thin">
        <color indexed="23"/>
      </bottom>
    </border>
    <border>
      <left/>
      <right/>
      <top/>
      <bottom style="thin">
        <color indexed="23"/>
      </bottom>
    </border>
    <border>
      <left/>
      <right style="thin">
        <color indexed="23"/>
      </right>
      <top style="thin">
        <color indexed="23"/>
      </top>
      <bottom/>
    </border>
    <border>
      <left/>
      <right style="thin">
        <color indexed="23"/>
      </right>
      <top/>
      <bottom/>
    </border>
    <border>
      <left/>
      <right style="thin">
        <color indexed="23"/>
      </right>
      <top/>
      <bottom style="thin">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thin">
        <color theme="1" tint="0.49998000264167786"/>
      </left>
      <right/>
      <top/>
      <bottom/>
    </border>
    <border>
      <left style="medium"/>
      <right style="thin"/>
      <top style="thin">
        <color indexed="8"/>
      </top>
      <bottom style="thin">
        <color indexed="8"/>
      </bottom>
    </border>
    <border>
      <left style="thin">
        <color indexed="63"/>
      </left>
      <right style="thin">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right style="thin">
        <color theme="1" tint="0.49998000264167786"/>
      </right>
      <top/>
      <bottom/>
    </border>
    <border>
      <left style="thin">
        <color indexed="63"/>
      </left>
      <right>
        <color indexed="63"/>
      </right>
      <top style="thin">
        <color indexed="63"/>
      </top>
      <bottom style="thin">
        <color indexed="63"/>
      </bottom>
    </border>
    <border>
      <left style="medium"/>
      <right>
        <color indexed="63"/>
      </right>
      <top style="thin"/>
      <bottom style="thin"/>
    </border>
    <border>
      <left/>
      <right/>
      <top style="thin"/>
      <bottom style="thin"/>
    </border>
    <border>
      <left>
        <color indexed="63"/>
      </left>
      <right style="medium"/>
      <top style="thin"/>
      <bottom style="thin"/>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
      <left style="medium"/>
      <right style="thin">
        <color indexed="8"/>
      </right>
      <top style="medium"/>
      <bottom style="thin">
        <color indexed="8"/>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top style="thin">
        <color indexed="8"/>
      </top>
      <bottom style="thin"/>
    </border>
    <border>
      <left style="thin">
        <color indexed="63"/>
      </left>
      <right style="medium"/>
      <top style="thin">
        <color indexed="63"/>
      </top>
      <bottom style="thin">
        <color indexed="63"/>
      </bottom>
    </border>
    <border>
      <left style="medium"/>
      <right style="thin"/>
      <top>
        <color indexed="63"/>
      </top>
      <bottom style="thin"/>
    </border>
    <border>
      <left style="thin">
        <color theme="0" tint="-0.24993999302387238"/>
      </left>
      <right>
        <color indexed="63"/>
      </right>
      <top>
        <color indexed="63"/>
      </top>
      <bottom>
        <color indexed="63"/>
      </bottom>
    </border>
    <border>
      <left style="medium"/>
      <right style="thin">
        <color indexed="8"/>
      </right>
      <top style="thin"/>
      <bottom style="thin"/>
    </border>
    <border>
      <left style="thin">
        <color indexed="8"/>
      </left>
      <right style="thin">
        <color indexed="8"/>
      </right>
      <top style="thin">
        <color indexed="8"/>
      </top>
      <bottom>
        <color indexed="63"/>
      </bottom>
    </border>
    <border>
      <left style="thin">
        <color indexed="63"/>
      </left>
      <right style="medium"/>
      <top style="thin">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color theme="1" tint="0.49998000264167786"/>
      </right>
      <top/>
      <bottom/>
    </border>
    <border>
      <left style="thin"/>
      <right style="medium"/>
      <top style="medium"/>
      <bottom style="thin"/>
    </border>
    <border>
      <left style="medium"/>
      <right style="thin"/>
      <top style="thin"/>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style="thin"/>
      <top style="thin"/>
      <bottom>
        <color indexed="63"/>
      </bottom>
    </border>
    <border>
      <left style="thin"/>
      <right style="medium"/>
      <top style="thin"/>
      <bottom>
        <color indexed="63"/>
      </bottom>
    </border>
    <border>
      <left/>
      <right/>
      <top style="medium"/>
      <bottom style="medium"/>
    </border>
    <border>
      <left style="thin"/>
      <right style="medium"/>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theme="1" tint="0.49998000264167786"/>
      </left>
      <right>
        <color indexed="63"/>
      </right>
      <top>
        <color indexed="63"/>
      </top>
      <bottom>
        <color indexed="63"/>
      </bottom>
    </border>
    <border>
      <left style="medium"/>
      <right/>
      <top style="medium"/>
      <bottom style="medium"/>
    </border>
    <border>
      <left/>
      <right style="medium"/>
      <top style="medium"/>
      <bottom style="medium"/>
    </border>
    <border>
      <left style="hair">
        <color indexed="23"/>
      </left>
      <right>
        <color indexed="63"/>
      </right>
      <top>
        <color indexed="63"/>
      </top>
      <bottom>
        <color indexed="63"/>
      </bottom>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color indexed="23"/>
      </bottom>
    </border>
    <border>
      <left style="thin"/>
      <right style="thin"/>
      <top style="thin"/>
      <bottom style="medium"/>
    </border>
  </borders>
  <cellStyleXfs count="24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lignment/>
      <protection/>
    </xf>
    <xf numFmtId="0" fontId="24" fillId="0" borderId="0">
      <alignment/>
      <protection/>
    </xf>
    <xf numFmtId="177" fontId="28" fillId="0" borderId="0">
      <alignment vertical="top"/>
      <protection/>
    </xf>
    <xf numFmtId="177" fontId="29" fillId="0" borderId="0">
      <alignment vertical="top"/>
      <protection/>
    </xf>
    <xf numFmtId="179" fontId="29" fillId="2" borderId="0">
      <alignment vertical="top"/>
      <protection/>
    </xf>
    <xf numFmtId="177" fontId="29" fillId="3" borderId="0">
      <alignment vertical="top"/>
      <protection/>
    </xf>
    <xf numFmtId="40" fontId="30" fillId="0" borderId="0" applyFont="0" applyFill="0" applyBorder="0" applyAlignment="0" applyProtection="0"/>
    <xf numFmtId="0" fontId="31" fillId="0" borderId="0">
      <alignment/>
      <protection/>
    </xf>
    <xf numFmtId="0"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181" fontId="24" fillId="4" borderId="1">
      <alignment wrapText="1"/>
      <protection locked="0"/>
    </xf>
    <xf numFmtId="181" fontId="24" fillId="4" borderId="1">
      <alignment wrapText="1"/>
      <protection locked="0"/>
    </xf>
    <xf numFmtId="181" fontId="24" fillId="4" borderId="1">
      <alignment wrapText="1"/>
      <protection locked="0"/>
    </xf>
    <xf numFmtId="0"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 fillId="0" borderId="0">
      <alignment/>
      <protection/>
    </xf>
    <xf numFmtId="0" fontId="27" fillId="0" borderId="0">
      <alignment/>
      <protection/>
    </xf>
    <xf numFmtId="182" fontId="27" fillId="0" borderId="0">
      <alignment/>
      <protection/>
    </xf>
    <xf numFmtId="0"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0" fontId="27" fillId="0" borderId="0">
      <alignment/>
      <protection/>
    </xf>
    <xf numFmtId="182" fontId="27" fillId="0" borderId="0">
      <alignment/>
      <protection/>
    </xf>
    <xf numFmtId="0"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0" fontId="27" fillId="0" borderId="0">
      <alignment/>
      <protection/>
    </xf>
    <xf numFmtId="0" fontId="27" fillId="0" borderId="0">
      <alignment/>
      <protection/>
    </xf>
    <xf numFmtId="182" fontId="27" fillId="0" borderId="0">
      <alignment/>
      <protection/>
    </xf>
    <xf numFmtId="0"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 fillId="0" borderId="0">
      <alignment/>
      <protection/>
    </xf>
    <xf numFmtId="0" fontId="27" fillId="0" borderId="0">
      <alignment/>
      <protection/>
    </xf>
    <xf numFmtId="182" fontId="27" fillId="0" borderId="0">
      <alignment/>
      <protection/>
    </xf>
    <xf numFmtId="183" fontId="2" fillId="0" borderId="0" applyFont="0" applyFill="0" applyBorder="0" applyAlignment="0" applyProtection="0"/>
    <xf numFmtId="184" fontId="32" fillId="0" borderId="0">
      <alignment/>
      <protection locked="0"/>
    </xf>
    <xf numFmtId="185" fontId="32" fillId="0" borderId="0">
      <alignment/>
      <protection locked="0"/>
    </xf>
    <xf numFmtId="184" fontId="32" fillId="0" borderId="0">
      <alignment/>
      <protection locked="0"/>
    </xf>
    <xf numFmtId="184" fontId="32" fillId="0" borderId="0">
      <alignment/>
      <protection locked="0"/>
    </xf>
    <xf numFmtId="185" fontId="32" fillId="0" borderId="0">
      <alignment/>
      <protection locked="0"/>
    </xf>
    <xf numFmtId="185" fontId="32" fillId="0" borderId="0">
      <alignment/>
      <protection locked="0"/>
    </xf>
    <xf numFmtId="186" fontId="32" fillId="0" borderId="0">
      <alignment/>
      <protection locked="0"/>
    </xf>
    <xf numFmtId="186" fontId="32" fillId="0" borderId="0">
      <alignment/>
      <protection locked="0"/>
    </xf>
    <xf numFmtId="187" fontId="32" fillId="0" borderId="2">
      <alignment/>
      <protection locked="0"/>
    </xf>
    <xf numFmtId="187" fontId="33" fillId="0" borderId="0">
      <alignment/>
      <protection locked="0"/>
    </xf>
    <xf numFmtId="187" fontId="33" fillId="0" borderId="0">
      <alignment/>
      <protection locked="0"/>
    </xf>
    <xf numFmtId="187" fontId="33" fillId="0" borderId="0">
      <alignment/>
      <protection locked="0"/>
    </xf>
    <xf numFmtId="187" fontId="33" fillId="0" borderId="0">
      <alignment/>
      <protection locked="0"/>
    </xf>
    <xf numFmtId="187" fontId="32" fillId="0" borderId="2">
      <alignment/>
      <protection locked="0"/>
    </xf>
    <xf numFmtId="187" fontId="32" fillId="0" borderId="2">
      <alignment/>
      <protection locked="0"/>
    </xf>
    <xf numFmtId="0" fontId="34" fillId="5" borderId="0">
      <alignment/>
      <protection/>
    </xf>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0" fillId="1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0"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1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0" fillId="1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0" fillId="1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0"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0" fillId="22"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0" fillId="2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0" fillId="2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0" fillId="2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148" fillId="31"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148" fillId="32"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8" fillId="3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148" fillId="3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48" fillId="35"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48" fillId="3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40" borderId="0" applyNumberFormat="0" applyBorder="0" applyAlignment="0" applyProtection="0"/>
    <xf numFmtId="0" fontId="36" fillId="0" borderId="0" applyNumberFormat="0" applyFill="0" applyBorder="0" applyAlignment="0" applyProtection="0"/>
    <xf numFmtId="0" fontId="2" fillId="0" borderId="0">
      <alignment/>
      <protection/>
    </xf>
    <xf numFmtId="188" fontId="2" fillId="0" borderId="3">
      <alignment/>
      <protection locked="0"/>
    </xf>
    <xf numFmtId="189" fontId="2" fillId="0" borderId="0" applyFont="0" applyFill="0" applyBorder="0" applyAlignment="0" applyProtection="0"/>
    <xf numFmtId="190" fontId="2" fillId="0" borderId="0" applyFont="0" applyFill="0" applyBorder="0" applyAlignment="0" applyProtection="0"/>
    <xf numFmtId="0" fontId="37" fillId="7" borderId="0" applyNumberFormat="0" applyBorder="0" applyAlignment="0" applyProtection="0"/>
    <xf numFmtId="10" fontId="38" fillId="0" borderId="0" applyNumberFormat="0" applyFill="0" applyBorder="0" applyAlignment="0">
      <protection/>
    </xf>
    <xf numFmtId="0" fontId="39" fillId="0" borderId="0">
      <alignment/>
      <protection/>
    </xf>
    <xf numFmtId="0" fontId="40" fillId="2" borderId="4" applyNumberFormat="0" applyAlignment="0" applyProtection="0"/>
    <xf numFmtId="0" fontId="41" fillId="41" borderId="5" applyNumberFormat="0" applyAlignment="0" applyProtection="0"/>
    <xf numFmtId="0" fontId="42" fillId="0" borderId="6">
      <alignment horizontal="left" vertical="center"/>
      <protection/>
    </xf>
    <xf numFmtId="191" fontId="24"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92" fontId="24" fillId="0" borderId="0" applyFont="0" applyFill="0" applyBorder="0" applyAlignment="0" applyProtection="0"/>
    <xf numFmtId="3" fontId="44" fillId="0" borderId="0" applyFont="0" applyFill="0" applyBorder="0" applyAlignment="0" applyProtection="0"/>
    <xf numFmtId="188" fontId="45" fillId="9" borderId="3">
      <alignment/>
      <protection/>
    </xf>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70" fontId="2" fillId="0" borderId="0" applyFont="0" applyFill="0" applyBorder="0" applyAlignment="0" applyProtection="0"/>
    <xf numFmtId="194" fontId="44" fillId="0" borderId="0" applyFont="0" applyFill="0" applyBorder="0" applyAlignment="0" applyProtection="0"/>
    <xf numFmtId="0" fontId="43" fillId="0" borderId="0" applyFill="0" applyBorder="0" applyProtection="0">
      <alignment vertical="center"/>
    </xf>
    <xf numFmtId="0" fontId="44" fillId="0" borderId="0" applyFont="0" applyFill="0" applyBorder="0" applyAlignment="0" applyProtection="0"/>
    <xf numFmtId="0" fontId="43" fillId="0" borderId="0" applyFont="0" applyFill="0" applyBorder="0" applyAlignment="0" applyProtection="0"/>
    <xf numFmtId="14" fontId="46" fillId="0" borderId="0">
      <alignment vertical="top"/>
      <protection/>
    </xf>
    <xf numFmtId="195" fontId="2" fillId="0" borderId="0" applyFont="0" applyFill="0" applyBorder="0" applyAlignment="0" applyProtection="0"/>
    <xf numFmtId="196" fontId="2" fillId="0" borderId="0" applyFont="0" applyFill="0" applyBorder="0" applyAlignment="0" applyProtection="0"/>
    <xf numFmtId="0" fontId="43" fillId="0" borderId="7" applyNumberFormat="0" applyFont="0" applyFill="0" applyAlignment="0" applyProtection="0"/>
    <xf numFmtId="0" fontId="47" fillId="0" borderId="0" applyNumberFormat="0" applyFill="0" applyBorder="0" applyAlignment="0" applyProtection="0"/>
    <xf numFmtId="180" fontId="48" fillId="0" borderId="0">
      <alignment vertical="top"/>
      <protection/>
    </xf>
    <xf numFmtId="180" fontId="48" fillId="0" borderId="0">
      <alignment vertical="top"/>
      <protection/>
    </xf>
    <xf numFmtId="38" fontId="48" fillId="0" borderId="0">
      <alignment vertical="top"/>
      <protection/>
    </xf>
    <xf numFmtId="182" fontId="46" fillId="0" borderId="0" applyFont="0" applyFill="0" applyBorder="0" applyAlignment="0" applyProtection="0"/>
    <xf numFmtId="182" fontId="39" fillId="0" borderId="0" applyFont="0" applyFill="0" applyBorder="0" applyAlignment="0" applyProtection="0"/>
    <xf numFmtId="37" fontId="24" fillId="0" borderId="0">
      <alignment/>
      <protection/>
    </xf>
    <xf numFmtId="0" fontId="49" fillId="0" borderId="0" applyNumberFormat="0" applyFill="0" applyBorder="0" applyAlignment="0" applyProtection="0"/>
    <xf numFmtId="197" fontId="50" fillId="0" borderId="0" applyFill="0" applyBorder="0" applyAlignment="0" applyProtection="0"/>
    <xf numFmtId="197" fontId="28" fillId="0" borderId="0" applyFill="0" applyBorder="0" applyAlignment="0" applyProtection="0"/>
    <xf numFmtId="197" fontId="51" fillId="0" borderId="0" applyFill="0" applyBorder="0" applyAlignment="0" applyProtection="0"/>
    <xf numFmtId="197" fontId="52" fillId="0" borderId="0" applyFill="0" applyBorder="0" applyAlignment="0" applyProtection="0"/>
    <xf numFmtId="197" fontId="53" fillId="0" borderId="0" applyFill="0" applyBorder="0" applyAlignment="0" applyProtection="0"/>
    <xf numFmtId="197" fontId="54" fillId="0" borderId="0" applyFill="0" applyBorder="0" applyAlignment="0" applyProtection="0"/>
    <xf numFmtId="197" fontId="55" fillId="0" borderId="0" applyFill="0" applyBorder="0" applyAlignment="0" applyProtection="0"/>
    <xf numFmtId="2" fontId="44" fillId="0" borderId="0" applyFont="0" applyFill="0" applyBorder="0" applyAlignment="0" applyProtection="0"/>
    <xf numFmtId="0" fontId="56" fillId="0" borderId="0">
      <alignment vertical="center"/>
      <protection/>
    </xf>
    <xf numFmtId="0" fontId="57" fillId="0" borderId="0" applyNumberFormat="0" applyFill="0" applyBorder="0" applyAlignment="0" applyProtection="0"/>
    <xf numFmtId="0" fontId="58" fillId="0" borderId="0" applyFill="0" applyBorder="0" applyProtection="0">
      <alignment horizontal="left"/>
    </xf>
    <xf numFmtId="0" fontId="59" fillId="3" borderId="0" applyNumberFormat="0" applyBorder="0" applyAlignment="0" applyProtection="0"/>
    <xf numFmtId="177" fontId="24" fillId="3" borderId="6" applyNumberFormat="0" applyFont="0" applyBorder="0" applyAlignment="0" applyProtection="0"/>
    <xf numFmtId="0" fontId="43" fillId="0" borderId="0" applyFont="0" applyFill="0" applyBorder="0" applyAlignment="0" applyProtection="0"/>
    <xf numFmtId="198" fontId="60" fillId="3" borderId="0" applyNumberFormat="0" applyFont="0" applyAlignment="0">
      <protection/>
    </xf>
    <xf numFmtId="0" fontId="61" fillId="0" borderId="0" applyProtection="0">
      <alignment horizontal="right"/>
    </xf>
    <xf numFmtId="0" fontId="62" fillId="0" borderId="0">
      <alignment vertical="top"/>
      <protection/>
    </xf>
    <xf numFmtId="0" fontId="63" fillId="0" borderId="8"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5" fillId="0" borderId="10" applyNumberFormat="0" applyFill="0" applyAlignment="0" applyProtection="0"/>
    <xf numFmtId="0" fontId="65" fillId="0" borderId="0" applyNumberFormat="0" applyFill="0" applyBorder="0" applyAlignment="0" applyProtection="0"/>
    <xf numFmtId="2" fontId="66" fillId="42" borderId="0" applyAlignment="0">
      <protection locked="0"/>
    </xf>
    <xf numFmtId="180" fontId="67" fillId="0" borderId="0">
      <alignment vertical="top"/>
      <protection/>
    </xf>
    <xf numFmtId="180" fontId="67" fillId="0" borderId="0">
      <alignment vertical="top"/>
      <protection/>
    </xf>
    <xf numFmtId="38" fontId="67" fillId="0" borderId="0">
      <alignment vertical="top"/>
      <protection/>
    </xf>
    <xf numFmtId="0" fontId="26" fillId="0" borderId="0" applyNumberFormat="0" applyFill="0" applyBorder="0" applyAlignment="0" applyProtection="0"/>
    <xf numFmtId="188" fontId="56" fillId="0" borderId="0">
      <alignment/>
      <protection/>
    </xf>
    <xf numFmtId="0" fontId="24" fillId="0" borderId="0">
      <alignment/>
      <protection/>
    </xf>
    <xf numFmtId="0" fontId="68" fillId="0" borderId="0" applyNumberFormat="0" applyFill="0" applyBorder="0" applyAlignment="0" applyProtection="0"/>
    <xf numFmtId="199" fontId="69" fillId="0" borderId="6">
      <alignment horizontal="center" vertical="center" wrapText="1"/>
      <protection/>
    </xf>
    <xf numFmtId="0" fontId="70" fillId="10" borderId="4" applyNumberFormat="0" applyAlignment="0" applyProtection="0"/>
    <xf numFmtId="0" fontId="71" fillId="0" borderId="0" applyFill="0" applyBorder="0" applyProtection="0">
      <alignment vertical="center"/>
    </xf>
    <xf numFmtId="0" fontId="71" fillId="0" borderId="0" applyFill="0" applyBorder="0" applyProtection="0">
      <alignment vertical="center"/>
    </xf>
    <xf numFmtId="0" fontId="71" fillId="0" borderId="0" applyFill="0" applyBorder="0" applyProtection="0">
      <alignment vertical="center"/>
    </xf>
    <xf numFmtId="0" fontId="71" fillId="0" borderId="0" applyFill="0" applyBorder="0" applyProtection="0">
      <alignment vertical="center"/>
    </xf>
    <xf numFmtId="180" fontId="29" fillId="0" borderId="0">
      <alignment vertical="top"/>
      <protection/>
    </xf>
    <xf numFmtId="180" fontId="29" fillId="2" borderId="0">
      <alignment vertical="top"/>
      <protection/>
    </xf>
    <xf numFmtId="180" fontId="29" fillId="2" borderId="0">
      <alignment vertical="top"/>
      <protection/>
    </xf>
    <xf numFmtId="38" fontId="29" fillId="2" borderId="0">
      <alignment vertical="top"/>
      <protection/>
    </xf>
    <xf numFmtId="180" fontId="29" fillId="0" borderId="0">
      <alignment vertical="top"/>
      <protection/>
    </xf>
    <xf numFmtId="180" fontId="29" fillId="0" borderId="0">
      <alignment vertical="top"/>
      <protection/>
    </xf>
    <xf numFmtId="200" fontId="29" fillId="3" borderId="0">
      <alignment vertical="top"/>
      <protection/>
    </xf>
    <xf numFmtId="38" fontId="29" fillId="0" borderId="0">
      <alignment vertical="top"/>
      <protection/>
    </xf>
    <xf numFmtId="0" fontId="72" fillId="0" borderId="11" applyNumberFormat="0" applyFill="0" applyAlignment="0" applyProtection="0"/>
    <xf numFmtId="201"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202" fontId="73" fillId="0" borderId="0" applyFont="0" applyFill="0" applyBorder="0" applyAlignment="0" applyProtection="0"/>
    <xf numFmtId="203" fontId="74" fillId="0" borderId="6">
      <alignment horizontal="right"/>
      <protection locked="0"/>
    </xf>
    <xf numFmtId="204" fontId="73" fillId="0" borderId="0" applyFont="0" applyFill="0" applyBorder="0" applyAlignment="0" applyProtection="0"/>
    <xf numFmtId="205"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0" fontId="43" fillId="0" borderId="0" applyFont="0" applyFill="0" applyBorder="0" applyAlignment="0" applyProtection="0"/>
    <xf numFmtId="0" fontId="43" fillId="0" borderId="0" applyFill="0" applyBorder="0" applyProtection="0">
      <alignment vertical="center"/>
    </xf>
    <xf numFmtId="0" fontId="43" fillId="0" borderId="0" applyFont="0" applyFill="0" applyBorder="0" applyAlignment="0" applyProtection="0"/>
    <xf numFmtId="3" fontId="2" fillId="0" borderId="12" applyFont="0" applyBorder="0">
      <alignment horizontal="center" vertical="center"/>
      <protection/>
    </xf>
    <xf numFmtId="0" fontId="75" fillId="4" borderId="0" applyNumberFormat="0" applyBorder="0" applyAlignment="0" applyProtection="0"/>
    <xf numFmtId="0" fontId="34" fillId="0" borderId="13">
      <alignment/>
      <protection/>
    </xf>
    <xf numFmtId="0" fontId="76" fillId="0" borderId="0" applyNumberFormat="0" applyFill="0" applyBorder="0" applyAlignment="0" applyProtection="0"/>
    <xf numFmtId="206" fontId="2" fillId="0" borderId="0">
      <alignment/>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lignment horizontal="right"/>
      <protection/>
    </xf>
    <xf numFmtId="0" fontId="2" fillId="0" borderId="0">
      <alignment/>
      <protection/>
    </xf>
    <xf numFmtId="0" fontId="78" fillId="0" borderId="0">
      <alignment/>
      <protection/>
    </xf>
    <xf numFmtId="0" fontId="43" fillId="0" borderId="0" applyFill="0" applyBorder="0" applyProtection="0">
      <alignment vertical="center"/>
    </xf>
    <xf numFmtId="0" fontId="79" fillId="0" borderId="0">
      <alignment/>
      <protection/>
    </xf>
    <xf numFmtId="0" fontId="24" fillId="0" borderId="0">
      <alignment/>
      <protection/>
    </xf>
    <xf numFmtId="0" fontId="27" fillId="0" borderId="0">
      <alignment/>
      <protection/>
    </xf>
    <xf numFmtId="0" fontId="5" fillId="43" borderId="14" applyNumberFormat="0" applyFont="0" applyAlignment="0" applyProtection="0"/>
    <xf numFmtId="207" fontId="2" fillId="0" borderId="0" applyFont="0" applyAlignment="0">
      <protection/>
    </xf>
    <xf numFmtId="208" fontId="2" fillId="0" borderId="0" applyFont="0" applyFill="0" applyBorder="0" applyAlignment="0" applyProtection="0"/>
    <xf numFmtId="209" fontId="2" fillId="0" borderId="0" applyFont="0" applyFill="0" applyBorder="0" applyAlignment="0" applyProtection="0"/>
    <xf numFmtId="0" fontId="24" fillId="0" borderId="0">
      <alignment/>
      <protection/>
    </xf>
    <xf numFmtId="210" fontId="24" fillId="0" borderId="0" applyFont="0" applyFill="0" applyBorder="0" applyAlignment="0" applyProtection="0"/>
    <xf numFmtId="211" fontId="24" fillId="0" borderId="0" applyFont="0" applyFill="0" applyBorder="0" applyAlignment="0" applyProtection="0"/>
    <xf numFmtId="0" fontId="80" fillId="2" borderId="15" applyNumberFormat="0" applyAlignment="0" applyProtection="0"/>
    <xf numFmtId="1" fontId="81" fillId="0" borderId="0" applyProtection="0">
      <alignment horizontal="right" vertical="center"/>
    </xf>
    <xf numFmtId="49" fontId="82" fillId="0" borderId="16" applyFill="0" applyProtection="0">
      <alignment vertical="center"/>
    </xf>
    <xf numFmtId="9" fontId="24" fillId="0" borderId="0" applyFont="0" applyFill="0" applyBorder="0" applyAlignment="0" applyProtection="0"/>
    <xf numFmtId="0" fontId="43" fillId="0" borderId="0" applyFill="0" applyBorder="0" applyProtection="0">
      <alignment vertical="center"/>
    </xf>
    <xf numFmtId="37" fontId="83" fillId="4" borderId="17">
      <alignment/>
      <protection/>
    </xf>
    <xf numFmtId="37" fontId="83" fillId="4" borderId="17">
      <alignment/>
      <protection/>
    </xf>
    <xf numFmtId="0" fontId="78" fillId="0" borderId="0" applyNumberFormat="0">
      <alignment horizontal="left"/>
      <protection/>
    </xf>
    <xf numFmtId="212" fontId="84" fillId="0" borderId="18" applyBorder="0">
      <alignment horizontal="right"/>
      <protection locked="0"/>
    </xf>
    <xf numFmtId="49" fontId="85" fillId="0" borderId="6" applyNumberFormat="0">
      <alignment horizontal="left" vertical="center"/>
      <protection/>
    </xf>
    <xf numFmtId="0" fontId="86" fillId="0" borderId="19">
      <alignment vertical="center"/>
      <protection/>
    </xf>
    <xf numFmtId="4" fontId="87" fillId="4" borderId="15" applyNumberFormat="0" applyProtection="0">
      <alignment vertical="center"/>
    </xf>
    <xf numFmtId="4" fontId="88" fillId="4" borderId="15" applyNumberFormat="0" applyProtection="0">
      <alignment vertical="center"/>
    </xf>
    <xf numFmtId="4" fontId="87" fillId="4" borderId="15" applyNumberFormat="0" applyProtection="0">
      <alignment horizontal="left" vertical="center" indent="1"/>
    </xf>
    <xf numFmtId="4" fontId="87" fillId="4" borderId="15" applyNumberFormat="0" applyProtection="0">
      <alignment horizontal="left" vertical="center" indent="1"/>
    </xf>
    <xf numFmtId="0" fontId="24" fillId="6" borderId="15" applyNumberFormat="0" applyProtection="0">
      <alignment horizontal="left" vertical="center" indent="1"/>
    </xf>
    <xf numFmtId="4" fontId="87" fillId="7" borderId="15" applyNumberFormat="0" applyProtection="0">
      <alignment horizontal="right" vertical="center"/>
    </xf>
    <xf numFmtId="4" fontId="87" fillId="18" borderId="15" applyNumberFormat="0" applyProtection="0">
      <alignment horizontal="right" vertical="center"/>
    </xf>
    <xf numFmtId="4" fontId="87" fillId="38" borderId="15" applyNumberFormat="0" applyProtection="0">
      <alignment horizontal="right" vertical="center"/>
    </xf>
    <xf numFmtId="4" fontId="87" fillId="20" borderId="15" applyNumberFormat="0" applyProtection="0">
      <alignment horizontal="right" vertical="center"/>
    </xf>
    <xf numFmtId="4" fontId="87" fillId="30" borderId="15" applyNumberFormat="0" applyProtection="0">
      <alignment horizontal="right" vertical="center"/>
    </xf>
    <xf numFmtId="4" fontId="87" fillId="40" borderId="15" applyNumberFormat="0" applyProtection="0">
      <alignment horizontal="right" vertical="center"/>
    </xf>
    <xf numFmtId="4" fontId="87" fillId="39" borderId="15" applyNumberFormat="0" applyProtection="0">
      <alignment horizontal="right" vertical="center"/>
    </xf>
    <xf numFmtId="4" fontId="87" fillId="44" borderId="15" applyNumberFormat="0" applyProtection="0">
      <alignment horizontal="right" vertical="center"/>
    </xf>
    <xf numFmtId="4" fontId="87" fillId="19" borderId="15" applyNumberFormat="0" applyProtection="0">
      <alignment horizontal="right" vertical="center"/>
    </xf>
    <xf numFmtId="4" fontId="89" fillId="45" borderId="15" applyNumberFormat="0" applyProtection="0">
      <alignment horizontal="left" vertical="center" indent="1"/>
    </xf>
    <xf numFmtId="4" fontId="87" fillId="46" borderId="20" applyNumberFormat="0" applyProtection="0">
      <alignment horizontal="left" vertical="center" indent="1"/>
    </xf>
    <xf numFmtId="4" fontId="90" fillId="47" borderId="0" applyNumberFormat="0" applyProtection="0">
      <alignment horizontal="left" vertical="center" indent="1"/>
    </xf>
    <xf numFmtId="0" fontId="24" fillId="6" borderId="15" applyNumberFormat="0" applyProtection="0">
      <alignment horizontal="left" vertical="center" indent="1"/>
    </xf>
    <xf numFmtId="4" fontId="87" fillId="46" borderId="15" applyNumberFormat="0" applyProtection="0">
      <alignment horizontal="left" vertical="center" indent="1"/>
    </xf>
    <xf numFmtId="4" fontId="87" fillId="48" borderId="15" applyNumberFormat="0" applyProtection="0">
      <alignment horizontal="left" vertical="center" indent="1"/>
    </xf>
    <xf numFmtId="0" fontId="24" fillId="48" borderId="15" applyNumberFormat="0" applyProtection="0">
      <alignment horizontal="left" vertical="center" indent="1"/>
    </xf>
    <xf numFmtId="0" fontId="24" fillId="48" borderId="15" applyNumberFormat="0" applyProtection="0">
      <alignment horizontal="left" vertical="center" indent="1"/>
    </xf>
    <xf numFmtId="0" fontId="24" fillId="41" borderId="15" applyNumberFormat="0" applyProtection="0">
      <alignment horizontal="left" vertical="center" indent="1"/>
    </xf>
    <xf numFmtId="0" fontId="24" fillId="41"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6" borderId="15" applyNumberFormat="0" applyProtection="0">
      <alignment horizontal="left" vertical="center" indent="1"/>
    </xf>
    <xf numFmtId="0" fontId="24"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87" fillId="43" borderId="15" applyNumberFormat="0" applyProtection="0">
      <alignment vertical="center"/>
    </xf>
    <xf numFmtId="4" fontId="88" fillId="43" borderId="15" applyNumberFormat="0" applyProtection="0">
      <alignment vertical="center"/>
    </xf>
    <xf numFmtId="4" fontId="87" fillId="43" borderId="15" applyNumberFormat="0" applyProtection="0">
      <alignment horizontal="left" vertical="center" indent="1"/>
    </xf>
    <xf numFmtId="4" fontId="87" fillId="43" borderId="15" applyNumberFormat="0" applyProtection="0">
      <alignment horizontal="left" vertical="center" indent="1"/>
    </xf>
    <xf numFmtId="4" fontId="87" fillId="46" borderId="15" applyNumberFormat="0" applyProtection="0">
      <alignment horizontal="right" vertical="center"/>
    </xf>
    <xf numFmtId="4" fontId="88" fillId="46" borderId="15" applyNumberFormat="0" applyProtection="0">
      <alignment horizontal="right" vertical="center"/>
    </xf>
    <xf numFmtId="0" fontId="24" fillId="6" borderId="15" applyNumberFormat="0" applyProtection="0">
      <alignment horizontal="left" vertical="center" indent="1"/>
    </xf>
    <xf numFmtId="0" fontId="24" fillId="6" borderId="15" applyNumberFormat="0" applyProtection="0">
      <alignment horizontal="left" vertical="center" indent="1"/>
    </xf>
    <xf numFmtId="0" fontId="91" fillId="0" borderId="0">
      <alignment/>
      <protection/>
    </xf>
    <xf numFmtId="4" fontId="92" fillId="46" borderId="15" applyNumberFormat="0" applyProtection="0">
      <alignment horizontal="right" vertical="center"/>
    </xf>
    <xf numFmtId="0" fontId="93" fillId="0" borderId="0">
      <alignment horizontal="left" vertical="center" wrapText="1"/>
      <protection/>
    </xf>
    <xf numFmtId="0" fontId="24" fillId="0" borderId="0">
      <alignment/>
      <protection/>
    </xf>
    <xf numFmtId="0" fontId="27" fillId="0" borderId="0">
      <alignment/>
      <protection/>
    </xf>
    <xf numFmtId="0" fontId="94" fillId="0" borderId="0" applyBorder="0" applyProtection="0">
      <alignment vertical="center"/>
    </xf>
    <xf numFmtId="0" fontId="94" fillId="0" borderId="16" applyBorder="0" applyProtection="0">
      <alignment horizontal="right" vertical="center"/>
    </xf>
    <xf numFmtId="0" fontId="95" fillId="49" borderId="0" applyBorder="0" applyProtection="0">
      <alignment horizontal="centerContinuous" vertical="center"/>
    </xf>
    <xf numFmtId="0" fontId="95" fillId="50" borderId="16" applyBorder="0" applyProtection="0">
      <alignment horizontal="centerContinuous" vertical="center"/>
    </xf>
    <xf numFmtId="0" fontId="96" fillId="0" borderId="0">
      <alignment/>
      <protection/>
    </xf>
    <xf numFmtId="180" fontId="97" fillId="51" borderId="0">
      <alignment horizontal="right" vertical="top"/>
      <protection/>
    </xf>
    <xf numFmtId="180" fontId="97" fillId="51" borderId="0">
      <alignment horizontal="right" vertical="top"/>
      <protection/>
    </xf>
    <xf numFmtId="38" fontId="97" fillId="51" borderId="0">
      <alignment horizontal="right" vertical="top"/>
      <protection/>
    </xf>
    <xf numFmtId="0" fontId="79" fillId="0" borderId="0">
      <alignment/>
      <protection/>
    </xf>
    <xf numFmtId="0" fontId="98" fillId="0" borderId="0" applyFill="0" applyBorder="0" applyProtection="0">
      <alignment horizontal="left"/>
    </xf>
    <xf numFmtId="0" fontId="58" fillId="0" borderId="21" applyFill="0" applyBorder="0" applyProtection="0">
      <alignment horizontal="left" vertical="top"/>
    </xf>
    <xf numFmtId="0" fontId="99" fillId="0" borderId="0">
      <alignment horizontal="centerContinuous"/>
      <protection/>
    </xf>
    <xf numFmtId="0" fontId="100" fillId="0" borderId="21" applyFill="0" applyBorder="0" applyProtection="0">
      <alignment/>
    </xf>
    <xf numFmtId="0" fontId="100" fillId="0" borderId="0">
      <alignment/>
      <protection/>
    </xf>
    <xf numFmtId="0" fontId="101" fillId="0" borderId="0" applyFill="0" applyBorder="0" applyProtection="0">
      <alignment/>
    </xf>
    <xf numFmtId="0" fontId="102" fillId="0" borderId="0">
      <alignment/>
      <protection/>
    </xf>
    <xf numFmtId="0" fontId="23" fillId="0" borderId="0" applyNumberForma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04" fillId="0" borderId="7" applyFill="0" applyBorder="0" applyProtection="0">
      <alignment vertical="center"/>
    </xf>
    <xf numFmtId="0" fontId="105" fillId="0" borderId="0">
      <alignment horizontal="fill"/>
      <protection/>
    </xf>
    <xf numFmtId="0" fontId="24" fillId="0" borderId="0">
      <alignment/>
      <protection/>
    </xf>
    <xf numFmtId="0" fontId="106" fillId="0" borderId="0" applyNumberFormat="0" applyFill="0" applyBorder="0" applyAlignment="0" applyProtection="0"/>
    <xf numFmtId="0" fontId="107" fillId="0" borderId="16" applyBorder="0" applyProtection="0">
      <alignment horizontal="right"/>
    </xf>
    <xf numFmtId="0" fontId="148" fillId="5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48" fillId="53"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148" fillId="5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48" fillId="55"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48" fillId="56"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48" fillId="5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188" fontId="2" fillId="0" borderId="3">
      <alignment/>
      <protection locked="0"/>
    </xf>
    <xf numFmtId="0" fontId="149" fillId="58" borderId="23"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3" fontId="67" fillId="0" borderId="0">
      <alignment horizontal="center" vertical="center" textRotation="90" wrapText="1"/>
      <protection/>
    </xf>
    <xf numFmtId="213" fontId="2" fillId="0" borderId="6">
      <alignment vertical="top" wrapText="1"/>
      <protection/>
    </xf>
    <xf numFmtId="0" fontId="150" fillId="59" borderId="24"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151" fillId="59" borderId="23"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152"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26" fillId="0" borderId="0" applyNumberFormat="0" applyFill="0" applyBorder="0" applyAlignment="0" applyProtection="0"/>
    <xf numFmtId="0" fontId="152" fillId="0" borderId="0" applyNumberFormat="0" applyFill="0" applyBorder="0" applyAlignment="0" applyProtection="0"/>
    <xf numFmtId="0" fontId="109"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214" fontId="110" fillId="0" borderId="6">
      <alignment vertical="top" wrapText="1"/>
      <protection/>
    </xf>
    <xf numFmtId="4" fontId="111" fillId="0" borderId="6">
      <alignment horizontal="left" vertical="center"/>
      <protection/>
    </xf>
    <xf numFmtId="4" fontId="111" fillId="0" borderId="6">
      <alignment/>
      <protection/>
    </xf>
    <xf numFmtId="4" fontId="111" fillId="60" borderId="6">
      <alignment/>
      <protection/>
    </xf>
    <xf numFmtId="4" fontId="111" fillId="61" borderId="6">
      <alignment/>
      <protection/>
    </xf>
    <xf numFmtId="4" fontId="112" fillId="62" borderId="6">
      <alignment/>
      <protection/>
    </xf>
    <xf numFmtId="4" fontId="113" fillId="2" borderId="6">
      <alignment/>
      <protection/>
    </xf>
    <xf numFmtId="4" fontId="114" fillId="0" borderId="6">
      <alignment horizontal="center" wrapText="1"/>
      <protection/>
    </xf>
    <xf numFmtId="214" fontId="111" fillId="0" borderId="6">
      <alignment/>
      <protection/>
    </xf>
    <xf numFmtId="214" fontId="110" fillId="0" borderId="6">
      <alignment horizontal="center" vertical="center" wrapText="1"/>
      <protection/>
    </xf>
    <xf numFmtId="214" fontId="110" fillId="0" borderId="6">
      <alignment vertical="top" wrapText="1"/>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7" fillId="0" borderId="0" applyFont="0" applyFill="0" applyBorder="0" applyAlignment="0" applyProtection="0"/>
    <xf numFmtId="215" fontId="17" fillId="0" borderId="0" applyFont="0" applyFill="0" applyBorder="0" applyAlignment="0" applyProtection="0"/>
    <xf numFmtId="170" fontId="17" fillId="0" borderId="0" applyFont="0" applyFill="0" applyBorder="0" applyAlignment="0" applyProtection="0"/>
    <xf numFmtId="0" fontId="115" fillId="0" borderId="0" applyBorder="0">
      <alignment horizontal="center" vertical="center" wrapText="1"/>
      <protection/>
    </xf>
    <xf numFmtId="0" fontId="153" fillId="0" borderId="25"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154" fillId="0" borderId="26"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155" fillId="0" borderId="27"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15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15" fillId="0" borderId="0" applyBorder="0">
      <alignment horizontal="center" vertical="center" wrapText="1"/>
      <protection/>
    </xf>
    <xf numFmtId="0" fontId="116" fillId="0" borderId="0" applyNumberFormat="0" applyFill="0" applyBorder="0" applyAlignment="0" applyProtection="0"/>
    <xf numFmtId="0" fontId="117" fillId="0" borderId="0" applyNumberFormat="0" applyFill="0" applyBorder="0" applyAlignment="0" applyProtection="0"/>
    <xf numFmtId="0" fontId="6" fillId="0" borderId="28" applyBorder="0">
      <alignment horizontal="center" vertical="center" wrapText="1"/>
      <protection/>
    </xf>
    <xf numFmtId="0" fontId="6" fillId="0" borderId="28" applyBorder="0">
      <alignment horizontal="center" vertical="center" wrapText="1"/>
      <protection/>
    </xf>
    <xf numFmtId="188" fontId="45" fillId="9" borderId="3">
      <alignment/>
      <protection/>
    </xf>
    <xf numFmtId="4" fontId="5" fillId="4" borderId="6" applyBorder="0">
      <alignment horizontal="right"/>
      <protection/>
    </xf>
    <xf numFmtId="49" fontId="118" fillId="0" borderId="0" applyBorder="0">
      <alignment vertical="center"/>
      <protection/>
    </xf>
    <xf numFmtId="0" fontId="156" fillId="0" borderId="29"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3" fontId="45" fillId="0" borderId="6" applyBorder="0">
      <alignment vertical="center"/>
      <protection/>
    </xf>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157" fillId="63" borderId="30"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2" fillId="0" borderId="0">
      <alignment wrapText="1"/>
      <protection/>
    </xf>
    <xf numFmtId="0" fontId="117" fillId="0" borderId="0">
      <alignment horizontal="center" vertical="top" wrapText="1"/>
      <protection/>
    </xf>
    <xf numFmtId="0" fontId="119" fillId="0" borderId="0">
      <alignment horizontal="centerContinuous" vertical="center" wrapText="1"/>
      <protection/>
    </xf>
    <xf numFmtId="0" fontId="119" fillId="0" borderId="0">
      <alignment horizontal="centerContinuous" vertical="center" wrapText="1"/>
      <protection/>
    </xf>
    <xf numFmtId="182" fontId="117" fillId="0" borderId="0">
      <alignment horizontal="center" vertical="top"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174" fontId="112" fillId="3" borderId="6">
      <alignment wrapText="1"/>
      <protection/>
    </xf>
    <xf numFmtId="0" fontId="1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120" fillId="0" borderId="0">
      <alignment/>
      <protection/>
    </xf>
    <xf numFmtId="0" fontId="159" fillId="6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49" fontId="67" fillId="0" borderId="6">
      <alignment horizontal="right" vertical="top" wrapText="1"/>
      <protection/>
    </xf>
    <xf numFmtId="197" fontId="121" fillId="0" borderId="0">
      <alignment horizontal="right" vertical="top" wrapText="1"/>
      <protection/>
    </xf>
    <xf numFmtId="49" fontId="5" fillId="0" borderId="0" applyBorder="0">
      <alignment vertical="top"/>
      <protection/>
    </xf>
    <xf numFmtId="49" fontId="5" fillId="0" borderId="0" applyBorder="0">
      <alignment vertical="top"/>
      <protection/>
    </xf>
    <xf numFmtId="0" fontId="160" fillId="0" borderId="0">
      <alignment/>
      <protection/>
    </xf>
    <xf numFmtId="0" fontId="24" fillId="0" borderId="0">
      <alignment/>
      <protection/>
    </xf>
    <xf numFmtId="0" fontId="160" fillId="0" borderId="0">
      <alignment/>
      <protection/>
    </xf>
    <xf numFmtId="0" fontId="24" fillId="0" borderId="0">
      <alignment/>
      <protection/>
    </xf>
    <xf numFmtId="49" fontId="5" fillId="0" borderId="0" applyBorder="0">
      <alignment vertical="top"/>
      <protection/>
    </xf>
    <xf numFmtId="0" fontId="17" fillId="0" borderId="0">
      <alignment/>
      <protection/>
    </xf>
    <xf numFmtId="0" fontId="160" fillId="0" borderId="0">
      <alignment/>
      <protection/>
    </xf>
    <xf numFmtId="0" fontId="0" fillId="0" borderId="0">
      <alignment/>
      <protection/>
    </xf>
    <xf numFmtId="0" fontId="2" fillId="0" borderId="0">
      <alignment/>
      <protection/>
    </xf>
    <xf numFmtId="0" fontId="2" fillId="0" borderId="0">
      <alignment/>
      <protection/>
    </xf>
    <xf numFmtId="0" fontId="160" fillId="0" borderId="0">
      <alignment/>
      <protection/>
    </xf>
    <xf numFmtId="0" fontId="161" fillId="0" borderId="0">
      <alignment/>
      <protection/>
    </xf>
    <xf numFmtId="0" fontId="160" fillId="0" borderId="0">
      <alignment/>
      <protection/>
    </xf>
    <xf numFmtId="0" fontId="160" fillId="0" borderId="0">
      <alignment/>
      <protection/>
    </xf>
    <xf numFmtId="0" fontId="2" fillId="0" borderId="0">
      <alignment/>
      <protection/>
    </xf>
    <xf numFmtId="0" fontId="122" fillId="0" borderId="0">
      <alignment/>
      <protection/>
    </xf>
    <xf numFmtId="0" fontId="17" fillId="0" borderId="0">
      <alignment/>
      <protection/>
    </xf>
    <xf numFmtId="0" fontId="17" fillId="0" borderId="0">
      <alignment/>
      <protection/>
    </xf>
    <xf numFmtId="0" fontId="17" fillId="0" borderId="0">
      <alignment/>
      <protection/>
    </xf>
    <xf numFmtId="0" fontId="24" fillId="0" borderId="0">
      <alignment/>
      <protection/>
    </xf>
    <xf numFmtId="0" fontId="24" fillId="0" borderId="0">
      <alignment/>
      <protection/>
    </xf>
    <xf numFmtId="0" fontId="2" fillId="0" borderId="0">
      <alignment/>
      <protection/>
    </xf>
    <xf numFmtId="0" fontId="17" fillId="0" borderId="0">
      <alignment/>
      <protection/>
    </xf>
    <xf numFmtId="0" fontId="17"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60" fillId="0" borderId="0">
      <alignment/>
      <protection/>
    </xf>
    <xf numFmtId="0" fontId="160" fillId="0" borderId="0">
      <alignment/>
      <protection/>
    </xf>
    <xf numFmtId="0" fontId="160" fillId="0" borderId="0">
      <alignment/>
      <protection/>
    </xf>
    <xf numFmtId="49" fontId="5" fillId="0" borderId="0">
      <alignment vertical="top"/>
      <protection/>
    </xf>
    <xf numFmtId="0" fontId="160"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5" fillId="0" borderId="0" applyBorder="0">
      <alignment vertical="top"/>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60"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24"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162" fillId="0" borderId="0" applyNumberFormat="0" applyFill="0" applyBorder="0" applyAlignment="0" applyProtection="0"/>
    <xf numFmtId="1" fontId="123" fillId="0" borderId="6">
      <alignment horizontal="left" vertical="center"/>
      <protection/>
    </xf>
    <xf numFmtId="0" fontId="163" fillId="65"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4" fontId="124" fillId="0" borderId="6">
      <alignment vertical="top"/>
      <protection/>
    </xf>
    <xf numFmtId="197" fontId="125" fillId="4" borderId="17" applyNumberFormat="0" applyBorder="0" applyAlignment="0">
      <protection locked="0"/>
    </xf>
    <xf numFmtId="0" fontId="16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 fillId="66" borderId="31"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49" fontId="112"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178" fontId="126" fillId="0" borderId="6">
      <alignment/>
      <protection/>
    </xf>
    <xf numFmtId="0" fontId="2" fillId="0" borderId="6" applyNumberFormat="0" applyFont="0" applyFill="0" applyAlignment="0" applyProtection="0"/>
    <xf numFmtId="3" fontId="127" fillId="67" borderId="1">
      <alignment horizontal="justify" vertical="center"/>
      <protection/>
    </xf>
    <xf numFmtId="0" fontId="165" fillId="0" borderId="32"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27" fillId="0" borderId="0">
      <alignment/>
      <protection/>
    </xf>
    <xf numFmtId="180" fontId="28" fillId="0" borderId="0">
      <alignment vertical="top"/>
      <protection/>
    </xf>
    <xf numFmtId="180" fontId="28" fillId="0" borderId="0">
      <alignment vertical="top"/>
      <protection/>
    </xf>
    <xf numFmtId="206" fontId="28" fillId="0" borderId="0">
      <alignment vertical="top"/>
      <protection/>
    </xf>
    <xf numFmtId="216" fontId="28" fillId="0" borderId="0">
      <alignment vertical="top"/>
      <protection/>
    </xf>
    <xf numFmtId="180" fontId="28" fillId="0" borderId="0">
      <alignment vertical="top"/>
      <protection/>
    </xf>
    <xf numFmtId="38" fontId="28" fillId="0" borderId="0">
      <alignment vertical="top"/>
      <protection/>
    </xf>
    <xf numFmtId="0" fontId="27" fillId="0" borderId="0">
      <alignment/>
      <protection/>
    </xf>
    <xf numFmtId="0" fontId="27" fillId="0" borderId="0">
      <alignment/>
      <protection/>
    </xf>
    <xf numFmtId="49" fontId="166" fillId="68" borderId="33" applyBorder="0" applyProtection="0">
      <alignment horizontal="left" vertical="center"/>
    </xf>
    <xf numFmtId="49" fontId="121" fillId="0" borderId="0">
      <alignment/>
      <protection/>
    </xf>
    <xf numFmtId="49" fontId="128" fillId="0" borderId="0">
      <alignment vertical="top"/>
      <protection/>
    </xf>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0" fontId="16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71" fontId="17" fillId="0" borderId="0" applyFont="0" applyFill="0" applyBorder="0" applyAlignment="0" applyProtection="0"/>
    <xf numFmtId="171" fontId="2"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86" fontId="24" fillId="0" borderId="0" applyFont="0" applyFill="0" applyBorder="0" applyAlignment="0" applyProtection="0"/>
    <xf numFmtId="174" fontId="24"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92" fontId="5"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217"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10" borderId="34" applyBorder="0">
      <alignment horizontal="right"/>
      <protection/>
    </xf>
    <xf numFmtId="4" fontId="5" fillId="10" borderId="34"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3" borderId="6" applyFont="0" applyBorder="0">
      <alignment horizontal="right"/>
      <protection/>
    </xf>
    <xf numFmtId="0" fontId="168" fillId="69"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218"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9" fontId="32" fillId="0" borderId="0">
      <alignment/>
      <protection locked="0"/>
    </xf>
    <xf numFmtId="219" fontId="32" fillId="0" borderId="0">
      <alignment/>
      <protection locked="0"/>
    </xf>
    <xf numFmtId="49" fontId="110" fillId="0" borderId="6">
      <alignment horizontal="center" vertical="center" wrapText="1"/>
      <protection/>
    </xf>
    <xf numFmtId="0" fontId="2" fillId="0" borderId="6" applyBorder="0">
      <alignment horizontal="center" vertical="center" wrapText="1"/>
      <protection/>
    </xf>
    <xf numFmtId="49" fontId="110" fillId="0" borderId="6">
      <alignment horizontal="center" vertical="center" wrapText="1"/>
      <protection/>
    </xf>
    <xf numFmtId="49" fontId="93" fillId="0" borderId="6" applyNumberFormat="0" applyFill="0" applyAlignment="0" applyProtection="0"/>
    <xf numFmtId="174" fontId="2" fillId="0" borderId="0">
      <alignment/>
      <protection/>
    </xf>
    <xf numFmtId="0" fontId="24" fillId="0" borderId="0">
      <alignment/>
      <protection/>
    </xf>
  </cellStyleXfs>
  <cellXfs count="410">
    <xf numFmtId="0" fontId="0" fillId="0" borderId="0" xfId="0" applyAlignment="1">
      <alignment/>
    </xf>
    <xf numFmtId="0" fontId="0" fillId="0" borderId="0" xfId="0" applyFont="1" applyAlignment="1">
      <alignment/>
    </xf>
    <xf numFmtId="0" fontId="10" fillId="0" borderId="0" xfId="2130" applyFont="1" applyFill="1" applyAlignment="1" applyProtection="1">
      <alignment horizontal="left" vertical="center" wrapText="1"/>
      <protection/>
    </xf>
    <xf numFmtId="0" fontId="10" fillId="0" borderId="0" xfId="2130" applyFont="1" applyAlignment="1" applyProtection="1">
      <alignment vertical="center" wrapText="1"/>
      <protection/>
    </xf>
    <xf numFmtId="0" fontId="10" fillId="0" borderId="0" xfId="2130" applyFont="1" applyFill="1" applyAlignment="1" applyProtection="1">
      <alignment vertical="center" wrapText="1"/>
      <protection/>
    </xf>
    <xf numFmtId="0" fontId="13" fillId="0" borderId="0" xfId="2132" applyFont="1" applyFill="1" applyBorder="1" applyAlignment="1" applyProtection="1">
      <alignment horizontal="right" vertical="center" wrapText="1"/>
      <protection/>
    </xf>
    <xf numFmtId="0" fontId="10" fillId="70" borderId="0" xfId="2130" applyFont="1" applyFill="1" applyBorder="1" applyAlignment="1" applyProtection="1">
      <alignment vertical="center" wrapText="1"/>
      <protection/>
    </xf>
    <xf numFmtId="0" fontId="10" fillId="0" borderId="0" xfId="2130" applyFont="1" applyBorder="1" applyAlignment="1" applyProtection="1">
      <alignment vertical="center" wrapText="1"/>
      <protection/>
    </xf>
    <xf numFmtId="0" fontId="10" fillId="70" borderId="0" xfId="2132" applyFont="1" applyFill="1" applyBorder="1" applyAlignment="1" applyProtection="1">
      <alignment vertical="center" wrapText="1"/>
      <protection/>
    </xf>
    <xf numFmtId="0" fontId="13" fillId="70" borderId="0" xfId="2132" applyFont="1" applyFill="1" applyBorder="1" applyAlignment="1" applyProtection="1">
      <alignment vertical="center" wrapText="1"/>
      <protection/>
    </xf>
    <xf numFmtId="0" fontId="3" fillId="0" borderId="0" xfId="2130" applyFont="1" applyAlignment="1" applyProtection="1">
      <alignment vertical="center" wrapText="1"/>
      <protection/>
    </xf>
    <xf numFmtId="0" fontId="5" fillId="0" borderId="0" xfId="2132" applyFont="1" applyFill="1" applyBorder="1" applyAlignment="1" applyProtection="1">
      <alignment vertical="center" wrapText="1"/>
      <protection/>
    </xf>
    <xf numFmtId="0" fontId="5" fillId="0" borderId="0" xfId="2130" applyFont="1" applyAlignment="1" applyProtection="1">
      <alignment vertical="center" wrapText="1"/>
      <protection/>
    </xf>
    <xf numFmtId="0" fontId="3" fillId="70" borderId="0" xfId="2130" applyFont="1" applyFill="1" applyAlignment="1" applyProtection="1">
      <alignment vertical="center" wrapText="1"/>
      <protection/>
    </xf>
    <xf numFmtId="0" fontId="6" fillId="70" borderId="0" xfId="2132" applyFont="1" applyFill="1" applyBorder="1" applyAlignment="1" applyProtection="1">
      <alignment horizontal="center" vertical="center" wrapText="1"/>
      <protection/>
    </xf>
    <xf numFmtId="0" fontId="5" fillId="70" borderId="0" xfId="2132" applyFont="1" applyFill="1" applyBorder="1" applyAlignment="1" applyProtection="1">
      <alignment vertical="center" wrapText="1"/>
      <protection/>
    </xf>
    <xf numFmtId="0" fontId="5" fillId="70" borderId="0" xfId="2130" applyFont="1" applyFill="1" applyAlignment="1" applyProtection="1">
      <alignment vertical="center" wrapText="1"/>
      <protection/>
    </xf>
    <xf numFmtId="0" fontId="5" fillId="70" borderId="0" xfId="2132" applyFont="1" applyFill="1" applyBorder="1" applyAlignment="1" applyProtection="1">
      <alignment horizontal="center" vertical="center" wrapText="1"/>
      <protection/>
    </xf>
    <xf numFmtId="0" fontId="6" fillId="70" borderId="0" xfId="2132" applyFont="1" applyFill="1" applyBorder="1" applyAlignment="1" applyProtection="1">
      <alignment vertical="center" wrapText="1"/>
      <protection/>
    </xf>
    <xf numFmtId="49" fontId="6" fillId="70" borderId="0" xfId="2135" applyNumberFormat="1" applyFont="1" applyFill="1" applyBorder="1" applyAlignment="1" applyProtection="1">
      <alignment horizontal="center" vertical="center" wrapText="1"/>
      <protection/>
    </xf>
    <xf numFmtId="14" fontId="5" fillId="70" borderId="0" xfId="2135" applyNumberFormat="1" applyFont="1" applyFill="1" applyBorder="1" applyAlignment="1" applyProtection="1">
      <alignment horizontal="center" vertical="center" wrapText="1"/>
      <protection/>
    </xf>
    <xf numFmtId="0" fontId="5" fillId="0" borderId="0" xfId="2130" applyFont="1" applyFill="1" applyBorder="1" applyAlignment="1" applyProtection="1">
      <alignment vertical="center" wrapText="1"/>
      <protection/>
    </xf>
    <xf numFmtId="49" fontId="3" fillId="0" borderId="0" xfId="2068" applyNumberFormat="1" applyFont="1" applyAlignment="1" applyProtection="1">
      <alignment horizontal="center" vertical="center" wrapText="1"/>
      <protection/>
    </xf>
    <xf numFmtId="49" fontId="11" fillId="0" borderId="0" xfId="2068" applyNumberFormat="1" applyFont="1" applyAlignment="1" applyProtection="1">
      <alignment vertical="top"/>
      <protection/>
    </xf>
    <xf numFmtId="0" fontId="5" fillId="0" borderId="0" xfId="2132" applyFont="1" applyFill="1" applyBorder="1" applyAlignment="1" applyProtection="1">
      <alignment horizontal="center" vertical="center" wrapText="1"/>
      <protection/>
    </xf>
    <xf numFmtId="49" fontId="5" fillId="0" borderId="0" xfId="2135" applyNumberFormat="1" applyFont="1" applyFill="1" applyBorder="1" applyAlignment="1" applyProtection="1">
      <alignment horizontal="center" vertical="center" wrapText="1"/>
      <protection/>
    </xf>
    <xf numFmtId="0" fontId="5" fillId="0" borderId="0" xfId="2130" applyFont="1" applyFill="1" applyAlignment="1" applyProtection="1">
      <alignment horizontal="center" vertical="center" wrapText="1"/>
      <protection/>
    </xf>
    <xf numFmtId="0" fontId="5" fillId="0" borderId="0" xfId="2130" applyFont="1" applyFill="1" applyAlignment="1" applyProtection="1">
      <alignment vertical="center" wrapText="1"/>
      <protection/>
    </xf>
    <xf numFmtId="0" fontId="5" fillId="0" borderId="0" xfId="2130" applyFont="1" applyAlignment="1" applyProtection="1">
      <alignment horizontal="center" vertical="center" wrapText="1"/>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49" fontId="5" fillId="0" borderId="0" xfId="2131" applyNumberFormat="1" applyFont="1" applyProtection="1">
      <alignment vertical="top"/>
      <protection/>
    </xf>
    <xf numFmtId="0" fontId="9" fillId="0" borderId="0" xfId="2136" applyFont="1" applyBorder="1" applyAlignment="1" applyProtection="1">
      <alignment horizontal="center" vertical="center" wrapText="1"/>
      <protection/>
    </xf>
    <xf numFmtId="0" fontId="0" fillId="8" borderId="0" xfId="0" applyFont="1" applyFill="1" applyAlignment="1">
      <alignment/>
    </xf>
    <xf numFmtId="0" fontId="0" fillId="8" borderId="0" xfId="0" applyFill="1" applyAlignment="1">
      <alignment/>
    </xf>
    <xf numFmtId="0" fontId="5" fillId="0" borderId="0" xfId="2130" applyFont="1" applyFill="1" applyAlignment="1" applyProtection="1">
      <alignment horizontal="left" vertical="center" wrapText="1"/>
      <protection/>
    </xf>
    <xf numFmtId="0" fontId="0" fillId="0" borderId="0" xfId="0" applyAlignment="1">
      <alignment horizontal="right"/>
    </xf>
    <xf numFmtId="0" fontId="0" fillId="6" borderId="0" xfId="0" applyFill="1" applyAlignment="1">
      <alignment/>
    </xf>
    <xf numFmtId="0" fontId="10" fillId="6" borderId="0" xfId="2130" applyNumberFormat="1" applyFont="1" applyFill="1" applyAlignment="1" applyProtection="1">
      <alignment vertical="center" wrapText="1"/>
      <protection/>
    </xf>
    <xf numFmtId="0" fontId="10" fillId="6" borderId="0" xfId="2130" applyFont="1" applyFill="1" applyAlignment="1" applyProtection="1">
      <alignment horizontal="left" vertical="center" wrapText="1"/>
      <protection/>
    </xf>
    <xf numFmtId="0" fontId="10" fillId="6" borderId="0" xfId="2130" applyFont="1" applyFill="1" applyAlignment="1" applyProtection="1">
      <alignment vertical="center" wrapText="1"/>
      <protection/>
    </xf>
    <xf numFmtId="0" fontId="10" fillId="6" borderId="0" xfId="2130" applyFont="1" applyFill="1" applyBorder="1" applyAlignment="1" applyProtection="1">
      <alignment vertical="center" wrapText="1"/>
      <protection/>
    </xf>
    <xf numFmtId="49" fontId="10" fillId="6" borderId="0" xfId="2135" applyNumberFormat="1" applyFont="1" applyFill="1" applyBorder="1" applyAlignment="1" applyProtection="1">
      <alignment horizontal="left" vertical="center" wrapText="1"/>
      <protection/>
    </xf>
    <xf numFmtId="0" fontId="10" fillId="6" borderId="0" xfId="2130" applyFont="1" applyFill="1" applyAlignment="1" applyProtection="1">
      <alignment horizontal="center" vertical="center" wrapText="1"/>
      <protection/>
    </xf>
    <xf numFmtId="0" fontId="0" fillId="0" borderId="0" xfId="0" applyBorder="1" applyAlignment="1">
      <alignment/>
    </xf>
    <xf numFmtId="0" fontId="0" fillId="6" borderId="0" xfId="0" applyFill="1" applyBorder="1" applyAlignment="1">
      <alignment/>
    </xf>
    <xf numFmtId="0" fontId="14" fillId="0" borderId="0" xfId="2136" applyFont="1" applyBorder="1" applyAlignment="1" applyProtection="1">
      <alignment horizontal="center" vertical="center" wrapText="1"/>
      <protection/>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5" fillId="0" borderId="6" xfId="2136" applyFont="1" applyBorder="1" applyAlignment="1" applyProtection="1">
      <alignment horizontal="center" vertical="center" wrapText="1"/>
      <protection/>
    </xf>
    <xf numFmtId="0" fontId="5" fillId="0" borderId="6" xfId="2136" applyFont="1" applyBorder="1" applyAlignment="1" applyProtection="1">
      <alignment horizontal="left" wrapText="1"/>
      <protection/>
    </xf>
    <xf numFmtId="0" fontId="152" fillId="0" borderId="6" xfId="1747" applyBorder="1" applyAlignment="1" applyProtection="1">
      <alignment horizontal="center" vertical="center" wrapText="1"/>
      <protection/>
    </xf>
    <xf numFmtId="0" fontId="11" fillId="0" borderId="0" xfId="2068" applyNumberFormat="1" applyFont="1" applyAlignment="1" applyProtection="1">
      <alignment vertical="top"/>
      <protection/>
    </xf>
    <xf numFmtId="14" fontId="5" fillId="0" borderId="0" xfId="2132" applyNumberFormat="1" applyFont="1" applyFill="1" applyBorder="1" applyAlignment="1" applyProtection="1">
      <alignment vertical="center" wrapText="1"/>
      <protection/>
    </xf>
    <xf numFmtId="0" fontId="15" fillId="0" borderId="0" xfId="0" applyFont="1" applyAlignment="1">
      <alignment/>
    </xf>
    <xf numFmtId="0" fontId="152" fillId="0" borderId="0" xfId="1747" applyAlignment="1" applyProtection="1">
      <alignment/>
      <protection/>
    </xf>
    <xf numFmtId="0" fontId="5" fillId="70" borderId="46" xfId="2132" applyFont="1" applyFill="1" applyBorder="1" applyAlignment="1" applyProtection="1">
      <alignment vertical="center" wrapText="1"/>
      <protection/>
    </xf>
    <xf numFmtId="0" fontId="5" fillId="70" borderId="47" xfId="2132" applyFont="1" applyFill="1" applyBorder="1" applyAlignment="1" applyProtection="1">
      <alignment vertical="center" wrapText="1"/>
      <protection/>
    </xf>
    <xf numFmtId="0" fontId="5" fillId="70" borderId="47" xfId="2132" applyFont="1" applyFill="1" applyBorder="1" applyAlignment="1" applyProtection="1">
      <alignment horizontal="center" vertical="center" wrapText="1"/>
      <protection/>
    </xf>
    <xf numFmtId="0" fontId="6" fillId="70" borderId="48" xfId="2132" applyFont="1" applyFill="1" applyBorder="1" applyAlignment="1" applyProtection="1">
      <alignment vertical="center" wrapText="1"/>
      <protection/>
    </xf>
    <xf numFmtId="0" fontId="5" fillId="70" borderId="49" xfId="2132" applyFont="1" applyFill="1" applyBorder="1" applyAlignment="1" applyProtection="1">
      <alignment vertical="center" wrapText="1"/>
      <protection/>
    </xf>
    <xf numFmtId="0" fontId="6" fillId="70" borderId="50" xfId="2132" applyFont="1" applyFill="1" applyBorder="1" applyAlignment="1" applyProtection="1">
      <alignment vertical="center" wrapText="1"/>
      <protection/>
    </xf>
    <xf numFmtId="0" fontId="8" fillId="70" borderId="49" xfId="2135" applyNumberFormat="1" applyFont="1" applyFill="1" applyBorder="1" applyAlignment="1" applyProtection="1">
      <alignment horizontal="center" vertical="center" wrapText="1"/>
      <protection/>
    </xf>
    <xf numFmtId="14" fontId="5" fillId="70" borderId="50" xfId="2135" applyNumberFormat="1" applyFont="1" applyFill="1" applyBorder="1" applyAlignment="1" applyProtection="1">
      <alignment horizontal="center" vertical="center" wrapText="1"/>
      <protection/>
    </xf>
    <xf numFmtId="0" fontId="5" fillId="70" borderId="50" xfId="2130" applyFont="1" applyFill="1" applyBorder="1" applyAlignment="1" applyProtection="1">
      <alignment horizontal="center" vertical="center" wrapText="1"/>
      <protection/>
    </xf>
    <xf numFmtId="0" fontId="5" fillId="70" borderId="50" xfId="2132" applyFont="1" applyFill="1" applyBorder="1" applyAlignment="1" applyProtection="1">
      <alignment horizontal="center" vertical="center" wrapText="1"/>
      <protection/>
    </xf>
    <xf numFmtId="49" fontId="5" fillId="70" borderId="49" xfId="2135" applyNumberFormat="1" applyFont="1" applyFill="1" applyBorder="1" applyAlignment="1" applyProtection="1">
      <alignment horizontal="center" vertical="center" wrapText="1"/>
      <protection/>
    </xf>
    <xf numFmtId="0" fontId="5" fillId="70" borderId="51" xfId="2132" applyFont="1" applyFill="1" applyBorder="1" applyAlignment="1" applyProtection="1">
      <alignment vertical="center" wrapText="1"/>
      <protection/>
    </xf>
    <xf numFmtId="0" fontId="5" fillId="70" borderId="12" xfId="2132" applyFont="1" applyFill="1" applyBorder="1" applyAlignment="1" applyProtection="1">
      <alignment vertical="center" wrapText="1"/>
      <protection/>
    </xf>
    <xf numFmtId="0" fontId="5" fillId="70" borderId="12" xfId="2132" applyFont="1" applyFill="1" applyBorder="1" applyAlignment="1" applyProtection="1">
      <alignment horizontal="center" vertical="center" wrapText="1"/>
      <protection/>
    </xf>
    <xf numFmtId="0" fontId="5" fillId="70" borderId="52" xfId="2132" applyFont="1" applyFill="1" applyBorder="1" applyAlignment="1" applyProtection="1">
      <alignment horizontal="center" vertical="center" wrapText="1"/>
      <protection/>
    </xf>
    <xf numFmtId="0" fontId="16" fillId="6" borderId="0" xfId="0" applyFont="1" applyFill="1" applyAlignment="1">
      <alignment horizontal="center" vertical="center"/>
    </xf>
    <xf numFmtId="0" fontId="16" fillId="0" borderId="0" xfId="0" applyFont="1" applyAlignment="1">
      <alignment horizontal="center" vertical="center"/>
    </xf>
    <xf numFmtId="0" fontId="5" fillId="0" borderId="0" xfId="2129" applyNumberFormat="1" applyFont="1" applyFill="1" applyBorder="1" applyAlignment="1" applyProtection="1">
      <alignment horizontal="left" vertical="center" wrapText="1"/>
      <protection locked="0"/>
    </xf>
    <xf numFmtId="0" fontId="1" fillId="0" borderId="0" xfId="2129" applyNumberFormat="1" applyFont="1" applyFill="1" applyBorder="1" applyAlignment="1" applyProtection="1">
      <alignment horizontal="left" vertical="center" wrapText="1"/>
      <protection locked="0"/>
    </xf>
    <xf numFmtId="0" fontId="5" fillId="70" borderId="53" xfId="2132" applyFont="1" applyFill="1" applyBorder="1" applyAlignment="1" applyProtection="1">
      <alignment vertical="center" wrapText="1"/>
      <protection/>
    </xf>
    <xf numFmtId="0" fontId="6" fillId="2" borderId="54" xfId="2135" applyNumberFormat="1" applyFont="1" applyFill="1" applyBorder="1" applyAlignment="1" applyProtection="1">
      <alignment horizontal="center" vertical="center" wrapText="1"/>
      <protection/>
    </xf>
    <xf numFmtId="0" fontId="6" fillId="2" borderId="55" xfId="2135" applyNumberFormat="1" applyFont="1" applyFill="1" applyBorder="1" applyAlignment="1" applyProtection="1">
      <alignment horizontal="center" vertical="center" wrapText="1"/>
      <protection/>
    </xf>
    <xf numFmtId="0" fontId="6" fillId="2" borderId="56" xfId="2135" applyNumberFormat="1" applyFont="1" applyFill="1" applyBorder="1" applyAlignment="1" applyProtection="1">
      <alignment horizontal="center" vertical="center" wrapText="1"/>
      <protection/>
    </xf>
    <xf numFmtId="0" fontId="6" fillId="2" borderId="53" xfId="2132" applyFont="1" applyFill="1" applyBorder="1" applyAlignment="1" applyProtection="1">
      <alignment horizontal="center" vertical="center" wrapText="1"/>
      <protection/>
    </xf>
    <xf numFmtId="0" fontId="5" fillId="2" borderId="55" xfId="2132" applyFont="1" applyFill="1" applyBorder="1" applyAlignment="1" applyProtection="1">
      <alignment horizontal="right" vertical="center" wrapText="1" indent="1"/>
      <protection/>
    </xf>
    <xf numFmtId="0" fontId="5" fillId="2" borderId="56" xfId="2132" applyFont="1" applyFill="1" applyBorder="1" applyAlignment="1" applyProtection="1">
      <alignment horizontal="right" vertical="center" wrapText="1" indent="1"/>
      <protection/>
    </xf>
    <xf numFmtId="49" fontId="5" fillId="2" borderId="55" xfId="2135" applyNumberFormat="1" applyFont="1" applyFill="1" applyBorder="1" applyAlignment="1" applyProtection="1">
      <alignment horizontal="right" vertical="center" wrapText="1" indent="1"/>
      <protection/>
    </xf>
    <xf numFmtId="49" fontId="5" fillId="2" borderId="56" xfId="2135" applyNumberFormat="1" applyFont="1" applyFill="1" applyBorder="1" applyAlignment="1" applyProtection="1">
      <alignment horizontal="right" vertical="center" wrapText="1" indent="1"/>
      <protection/>
    </xf>
    <xf numFmtId="0" fontId="10" fillId="6" borderId="0" xfId="2130" applyFont="1" applyFill="1" applyAlignment="1" applyProtection="1">
      <alignment vertical="center" wrapText="1"/>
      <protection/>
    </xf>
    <xf numFmtId="0" fontId="10" fillId="6" borderId="0" xfId="2130" applyFont="1" applyFill="1" applyAlignment="1" applyProtection="1">
      <alignment horizontal="left" vertical="center" wrapText="1"/>
      <protection/>
    </xf>
    <xf numFmtId="49" fontId="11" fillId="0" borderId="0" xfId="2068" applyNumberFormat="1" applyFont="1" applyAlignment="1" applyProtection="1">
      <alignment vertical="top"/>
      <protection/>
    </xf>
    <xf numFmtId="0" fontId="6" fillId="2" borderId="56" xfId="2132" applyFont="1" applyFill="1" applyBorder="1" applyAlignment="1" applyProtection="1">
      <alignment horizontal="center" vertical="center" wrapText="1"/>
      <protection/>
    </xf>
    <xf numFmtId="0" fontId="17" fillId="0" borderId="0" xfId="0" applyFont="1" applyAlignment="1">
      <alignment horizontal="center"/>
    </xf>
    <xf numFmtId="0" fontId="3" fillId="0" borderId="0" xfId="2130" applyFont="1" applyAlignment="1" applyProtection="1">
      <alignment vertical="center" wrapText="1"/>
      <protection/>
    </xf>
    <xf numFmtId="0" fontId="0" fillId="0" borderId="6" xfId="0" applyBorder="1" applyAlignment="1">
      <alignment/>
    </xf>
    <xf numFmtId="0" fontId="0" fillId="0" borderId="6" xfId="0" applyFont="1" applyBorder="1" applyAlignment="1">
      <alignment/>
    </xf>
    <xf numFmtId="0" fontId="0" fillId="20" borderId="6" xfId="0" applyFont="1" applyFill="1" applyBorder="1" applyAlignment="1">
      <alignment/>
    </xf>
    <xf numFmtId="0" fontId="0" fillId="20" borderId="6" xfId="0" applyFill="1" applyBorder="1" applyAlignment="1">
      <alignment/>
    </xf>
    <xf numFmtId="0" fontId="152" fillId="0" borderId="6" xfId="1747" applyBorder="1" applyAlignment="1" applyProtection="1" quotePrefix="1">
      <alignment horizontal="center" vertical="center" wrapText="1"/>
      <protection/>
    </xf>
    <xf numFmtId="0" fontId="0" fillId="43" borderId="6" xfId="0" applyFill="1" applyBorder="1" applyAlignment="1" applyProtection="1">
      <alignment horizontal="left"/>
      <protection locked="0"/>
    </xf>
    <xf numFmtId="0" fontId="18" fillId="43" borderId="6" xfId="0" applyFont="1" applyFill="1" applyBorder="1" applyAlignment="1" applyProtection="1">
      <alignment horizontal="left"/>
      <protection locked="0"/>
    </xf>
    <xf numFmtId="0" fontId="0" fillId="43" borderId="6" xfId="0" applyFont="1" applyFill="1" applyBorder="1" applyAlignment="1" applyProtection="1">
      <alignment horizontal="left"/>
      <protection locked="0"/>
    </xf>
    <xf numFmtId="0" fontId="0" fillId="71" borderId="6" xfId="0" applyFill="1" applyBorder="1" applyAlignment="1">
      <alignment/>
    </xf>
    <xf numFmtId="0" fontId="0" fillId="71" borderId="6" xfId="0" applyFont="1" applyFill="1" applyBorder="1" applyAlignment="1">
      <alignment/>
    </xf>
    <xf numFmtId="0" fontId="12" fillId="38" borderId="6" xfId="0" applyFont="1" applyFill="1" applyBorder="1" applyAlignment="1">
      <alignment horizontal="left"/>
    </xf>
    <xf numFmtId="0" fontId="0" fillId="4" borderId="6" xfId="0" applyFill="1" applyBorder="1" applyAlignment="1" applyProtection="1">
      <alignment horizontal="left"/>
      <protection locked="0"/>
    </xf>
    <xf numFmtId="0" fontId="5" fillId="0" borderId="0" xfId="2130" applyFont="1" applyAlignment="1" applyProtection="1">
      <alignment horizontal="center" vertical="center"/>
      <protection/>
    </xf>
    <xf numFmtId="0" fontId="0" fillId="0" borderId="0" xfId="0" applyFill="1" applyAlignment="1">
      <alignment/>
    </xf>
    <xf numFmtId="0" fontId="0" fillId="72" borderId="0" xfId="0" applyFill="1" applyAlignment="1">
      <alignment/>
    </xf>
    <xf numFmtId="0" fontId="0" fillId="72" borderId="0" xfId="0" applyFont="1" applyFill="1" applyAlignment="1">
      <alignment/>
    </xf>
    <xf numFmtId="0" fontId="0" fillId="0" borderId="0" xfId="0" applyFont="1" applyFill="1" applyAlignment="1">
      <alignment/>
    </xf>
    <xf numFmtId="4" fontId="0" fillId="73" borderId="0" xfId="0" applyNumberFormat="1" applyFont="1" applyFill="1" applyAlignment="1">
      <alignment/>
    </xf>
    <xf numFmtId="0" fontId="0" fillId="12" borderId="0" xfId="0" applyFill="1" applyAlignment="1">
      <alignment/>
    </xf>
    <xf numFmtId="0" fontId="0" fillId="12" borderId="0" xfId="0" applyFont="1" applyFill="1" applyAlignment="1">
      <alignment/>
    </xf>
    <xf numFmtId="14" fontId="0" fillId="74" borderId="0" xfId="0" applyNumberFormat="1" applyFill="1" applyAlignment="1">
      <alignment/>
    </xf>
    <xf numFmtId="14" fontId="0" fillId="72" borderId="0" xfId="0" applyNumberFormat="1" applyFill="1" applyAlignment="1">
      <alignment/>
    </xf>
    <xf numFmtId="14" fontId="0" fillId="72" borderId="0" xfId="0" applyNumberFormat="1" applyFont="1" applyFill="1" applyAlignment="1">
      <alignment/>
    </xf>
    <xf numFmtId="2" fontId="0" fillId="75" borderId="0" xfId="0" applyNumberFormat="1" applyFont="1" applyFill="1" applyAlignment="1">
      <alignment/>
    </xf>
    <xf numFmtId="0" fontId="0" fillId="75" borderId="0" xfId="0" applyFont="1" applyFill="1" applyAlignment="1">
      <alignment/>
    </xf>
    <xf numFmtId="14" fontId="0" fillId="74" borderId="0" xfId="0" applyNumberFormat="1" applyFont="1" applyFill="1" applyAlignment="1">
      <alignment/>
    </xf>
    <xf numFmtId="14" fontId="0" fillId="0" borderId="0" xfId="0" applyNumberFormat="1" applyFill="1" applyAlignment="1">
      <alignment/>
    </xf>
    <xf numFmtId="14" fontId="0" fillId="0" borderId="0" xfId="0" applyNumberFormat="1" applyFont="1" applyAlignment="1">
      <alignment/>
    </xf>
    <xf numFmtId="0" fontId="0" fillId="11" borderId="0" xfId="0" applyFill="1" applyAlignment="1">
      <alignment/>
    </xf>
    <xf numFmtId="0" fontId="169" fillId="0" borderId="0" xfId="1747" applyFont="1" applyAlignment="1" applyProtection="1">
      <alignment wrapText="1"/>
      <protection/>
    </xf>
    <xf numFmtId="0" fontId="0" fillId="0" borderId="57" xfId="0" applyBorder="1" applyAlignment="1">
      <alignment/>
    </xf>
    <xf numFmtId="49" fontId="6" fillId="0" borderId="58" xfId="2133" applyNumberFormat="1" applyFont="1" applyFill="1" applyBorder="1" applyAlignment="1" applyProtection="1">
      <alignment horizontal="left" vertical="center" wrapText="1"/>
      <protection/>
    </xf>
    <xf numFmtId="4" fontId="5" fillId="76" borderId="59" xfId="2129" applyNumberFormat="1" applyFont="1" applyFill="1" applyBorder="1" applyAlignment="1" applyProtection="1">
      <alignment horizontal="left" vertical="center"/>
      <protection locked="0"/>
    </xf>
    <xf numFmtId="0" fontId="6" fillId="0" borderId="60" xfId="2137" applyFont="1" applyBorder="1" applyAlignment="1" applyProtection="1">
      <alignment horizontal="center" vertical="center" wrapText="1"/>
      <protection/>
    </xf>
    <xf numFmtId="4" fontId="5" fillId="3" borderId="6" xfId="2136" applyNumberFormat="1" applyFont="1" applyFill="1" applyBorder="1" applyAlignment="1" applyProtection="1">
      <alignment horizontal="right" vertical="center" wrapText="1"/>
      <protection/>
    </xf>
    <xf numFmtId="4" fontId="5" fillId="3" borderId="61" xfId="2136" applyNumberFormat="1" applyFont="1" applyFill="1" applyBorder="1" applyAlignment="1" applyProtection="1">
      <alignment horizontal="right" vertical="center" wrapText="1"/>
      <protection/>
    </xf>
    <xf numFmtId="0" fontId="0" fillId="0" borderId="62" xfId="0" applyBorder="1" applyAlignment="1">
      <alignment/>
    </xf>
    <xf numFmtId="0" fontId="6" fillId="0" borderId="58" xfId="2133" applyNumberFormat="1" applyFont="1" applyFill="1" applyBorder="1" applyAlignment="1" applyProtection="1">
      <alignment horizontal="left" vertical="center" wrapText="1"/>
      <protection/>
    </xf>
    <xf numFmtId="0" fontId="5" fillId="0" borderId="63" xfId="2129" applyFont="1" applyFill="1" applyBorder="1" applyAlignment="1" applyProtection="1">
      <alignment horizontal="center" vertical="center"/>
      <protection/>
    </xf>
    <xf numFmtId="49" fontId="0" fillId="0" borderId="6" xfId="2133" applyNumberFormat="1" applyFont="1" applyFill="1" applyBorder="1" applyAlignment="1" applyProtection="1">
      <alignment horizontal="left" vertical="center" wrapText="1" indent="3"/>
      <protection/>
    </xf>
    <xf numFmtId="4" fontId="0" fillId="4" borderId="6" xfId="0" applyNumberFormat="1" applyFont="1" applyFill="1" applyBorder="1" applyAlignment="1" applyProtection="1">
      <alignment horizontal="right" vertical="center" wrapText="1"/>
      <protection locked="0"/>
    </xf>
    <xf numFmtId="4" fontId="0" fillId="4" borderId="6" xfId="0" applyNumberFormat="1" applyFont="1" applyFill="1" applyBorder="1" applyAlignment="1" applyProtection="1">
      <alignment horizontal="right" vertical="center" wrapText="1"/>
      <protection/>
    </xf>
    <xf numFmtId="49" fontId="5" fillId="0" borderId="15" xfId="2133" applyNumberFormat="1" applyFont="1" applyFill="1" applyBorder="1" applyAlignment="1" applyProtection="1">
      <alignment horizontal="left" vertical="center" wrapText="1" indent="3"/>
      <protection/>
    </xf>
    <xf numFmtId="49" fontId="25" fillId="77" borderId="64" xfId="1747" applyNumberFormat="1" applyFont="1" applyFill="1" applyBorder="1" applyAlignment="1" applyProtection="1">
      <alignment horizontal="left" vertical="center"/>
      <protection/>
    </xf>
    <xf numFmtId="2" fontId="169" fillId="77" borderId="65" xfId="1747" applyNumberFormat="1" applyFont="1" applyFill="1" applyBorder="1" applyAlignment="1" applyProtection="1">
      <alignment horizontal="left" vertical="center" indent="1"/>
      <protection/>
    </xf>
    <xf numFmtId="2" fontId="25" fillId="77" borderId="65" xfId="1747" applyNumberFormat="1" applyFont="1" applyFill="1" applyBorder="1" applyAlignment="1" applyProtection="1">
      <alignment horizontal="center" vertical="center"/>
      <protection/>
    </xf>
    <xf numFmtId="2" fontId="25" fillId="77" borderId="66" xfId="1747" applyNumberFormat="1" applyFont="1" applyFill="1" applyBorder="1" applyAlignment="1" applyProtection="1">
      <alignment horizontal="center" vertical="center"/>
      <protection/>
    </xf>
    <xf numFmtId="0" fontId="0" fillId="78" borderId="0" xfId="0" applyFont="1" applyFill="1" applyAlignment="1">
      <alignment/>
    </xf>
    <xf numFmtId="0" fontId="5" fillId="0" borderId="0" xfId="2129" applyFont="1" applyFill="1" applyProtection="1">
      <alignment/>
      <protection/>
    </xf>
    <xf numFmtId="0" fontId="5" fillId="0" borderId="0" xfId="2129" applyFont="1" applyFill="1" applyAlignment="1" applyProtection="1">
      <alignment horizontal="left" vertical="center"/>
      <protection/>
    </xf>
    <xf numFmtId="0" fontId="5" fillId="0" borderId="0" xfId="2129" applyFont="1" applyFill="1" applyAlignment="1" applyProtection="1">
      <alignment horizontal="center" vertical="center"/>
      <protection/>
    </xf>
    <xf numFmtId="0" fontId="5" fillId="0" borderId="0" xfId="2134" applyFont="1" applyFill="1" applyAlignment="1" applyProtection="1">
      <alignment vertical="center" wrapText="1"/>
      <protection/>
    </xf>
    <xf numFmtId="2" fontId="5" fillId="0" borderId="0" xfId="2129" applyNumberFormat="1" applyFont="1" applyFill="1" applyProtection="1">
      <alignment/>
      <protection/>
    </xf>
    <xf numFmtId="0" fontId="8" fillId="0" borderId="0" xfId="2129" applyFont="1" applyFill="1" applyProtection="1">
      <alignment/>
      <protection/>
    </xf>
    <xf numFmtId="0" fontId="5" fillId="70" borderId="0" xfId="2129" applyFont="1" applyFill="1" applyBorder="1" applyAlignment="1" applyProtection="1">
      <alignment horizontal="center" vertical="center"/>
      <protection/>
    </xf>
    <xf numFmtId="0" fontId="5" fillId="70" borderId="0" xfId="2134" applyFont="1" applyFill="1" applyBorder="1" applyAlignment="1" applyProtection="1">
      <alignment vertical="center" wrapText="1"/>
      <protection/>
    </xf>
    <xf numFmtId="2" fontId="5" fillId="70" borderId="0" xfId="2129" applyNumberFormat="1" applyFont="1" applyFill="1" applyBorder="1" applyProtection="1">
      <alignment/>
      <protection/>
    </xf>
    <xf numFmtId="0" fontId="8" fillId="70" borderId="0" xfId="2129" applyFont="1" applyFill="1" applyBorder="1" applyProtection="1">
      <alignment/>
      <protection/>
    </xf>
    <xf numFmtId="0" fontId="5" fillId="70" borderId="67" xfId="2129" applyFont="1" applyFill="1" applyBorder="1" applyAlignment="1" applyProtection="1">
      <alignment horizontal="center" vertical="center"/>
      <protection/>
    </xf>
    <xf numFmtId="0" fontId="5" fillId="70" borderId="68" xfId="2134" applyFont="1" applyFill="1" applyBorder="1" applyAlignment="1" applyProtection="1">
      <alignment vertical="center" wrapText="1"/>
      <protection/>
    </xf>
    <xf numFmtId="2" fontId="5" fillId="70" borderId="68" xfId="2129" applyNumberFormat="1" applyFont="1" applyFill="1" applyBorder="1" applyProtection="1">
      <alignment/>
      <protection/>
    </xf>
    <xf numFmtId="0" fontId="8" fillId="70" borderId="69" xfId="2129" applyFont="1" applyFill="1" applyBorder="1" applyProtection="1">
      <alignment/>
      <protection/>
    </xf>
    <xf numFmtId="0" fontId="5" fillId="70" borderId="57" xfId="2129" applyFont="1" applyFill="1" applyBorder="1" applyAlignment="1" applyProtection="1">
      <alignment horizontal="center" vertical="center"/>
      <protection/>
    </xf>
    <xf numFmtId="0" fontId="148" fillId="70" borderId="70" xfId="2129" applyFont="1" applyFill="1" applyBorder="1" applyAlignment="1" applyProtection="1">
      <alignment horizontal="center" vertical="center"/>
      <protection/>
    </xf>
    <xf numFmtId="0" fontId="148" fillId="0" borderId="71" xfId="2134" applyFont="1" applyFill="1" applyBorder="1" applyAlignment="1" applyProtection="1">
      <alignment vertical="center" wrapText="1"/>
      <protection/>
    </xf>
    <xf numFmtId="2" fontId="5" fillId="70" borderId="71" xfId="2129" applyNumberFormat="1" applyFont="1" applyFill="1" applyBorder="1" applyAlignment="1" applyProtection="1">
      <alignment horizontal="right" vertical="center"/>
      <protection/>
    </xf>
    <xf numFmtId="0" fontId="8" fillId="70" borderId="72" xfId="2129" applyFont="1" applyFill="1" applyBorder="1" applyProtection="1">
      <alignment/>
      <protection/>
    </xf>
    <xf numFmtId="0" fontId="170" fillId="11" borderId="0" xfId="0" applyFont="1" applyFill="1" applyAlignment="1">
      <alignment/>
    </xf>
    <xf numFmtId="0" fontId="170" fillId="11" borderId="0" xfId="0" applyFont="1" applyFill="1" applyAlignment="1">
      <alignment horizontal="center"/>
    </xf>
    <xf numFmtId="0" fontId="0" fillId="11" borderId="0" xfId="0" applyFill="1" applyBorder="1" applyAlignment="1">
      <alignment/>
    </xf>
    <xf numFmtId="0" fontId="0" fillId="0" borderId="0" xfId="0" applyBorder="1" applyAlignment="1">
      <alignment horizontal="right"/>
    </xf>
    <xf numFmtId="0" fontId="0" fillId="0" borderId="12" xfId="0" applyBorder="1" applyAlignment="1">
      <alignment horizontal="righ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6" fillId="0" borderId="43" xfId="2128" applyNumberFormat="1" applyFont="1" applyFill="1" applyBorder="1" applyAlignment="1" applyProtection="1">
      <alignment horizontal="center" vertical="center" wrapText="1"/>
      <protection/>
    </xf>
    <xf numFmtId="0" fontId="6" fillId="0" borderId="44" xfId="2128" applyNumberFormat="1" applyFont="1" applyFill="1" applyBorder="1" applyAlignment="1" applyProtection="1">
      <alignment horizontal="center" vertical="center" wrapText="1"/>
      <protection/>
    </xf>
    <xf numFmtId="0" fontId="6" fillId="0" borderId="45" xfId="2128" applyNumberFormat="1" applyFont="1" applyFill="1" applyBorder="1" applyAlignment="1" applyProtection="1">
      <alignment horizontal="center" vertical="center" wrapText="1"/>
      <protection/>
    </xf>
    <xf numFmtId="49" fontId="6" fillId="0" borderId="73" xfId="2137" applyNumberFormat="1" applyFont="1" applyFill="1" applyBorder="1" applyAlignment="1" applyProtection="1">
      <alignment horizontal="center" vertical="center" wrapText="1"/>
      <protection/>
    </xf>
    <xf numFmtId="0" fontId="6" fillId="0" borderId="74" xfId="2133" applyNumberFormat="1" applyFont="1" applyFill="1" applyBorder="1" applyAlignment="1" applyProtection="1">
      <alignment vertical="center" wrapText="1"/>
      <protection/>
    </xf>
    <xf numFmtId="4" fontId="6" fillId="0" borderId="75" xfId="2129" applyNumberFormat="1" applyFont="1" applyFill="1" applyBorder="1" applyAlignment="1" applyProtection="1">
      <alignment horizontal="center" vertical="center"/>
      <protection/>
    </xf>
    <xf numFmtId="49" fontId="5" fillId="0" borderId="76" xfId="2133" applyNumberFormat="1" applyFont="1" applyFill="1" applyBorder="1" applyAlignment="1" applyProtection="1">
      <alignment horizontal="center" vertical="center" wrapText="1"/>
      <protection/>
    </xf>
    <xf numFmtId="0" fontId="5" fillId="0" borderId="15" xfId="2133" applyNumberFormat="1" applyFont="1" applyFill="1" applyBorder="1" applyAlignment="1" applyProtection="1">
      <alignment horizontal="left" vertical="center" wrapText="1" indent="1"/>
      <protection/>
    </xf>
    <xf numFmtId="0" fontId="5" fillId="76" borderId="77" xfId="2129" applyNumberFormat="1" applyFont="1" applyFill="1" applyBorder="1" applyAlignment="1" applyProtection="1">
      <alignment horizontal="center" vertical="center"/>
      <protection locked="0"/>
    </xf>
    <xf numFmtId="0" fontId="171" fillId="0" borderId="62" xfId="0" applyFont="1" applyBorder="1" applyAlignment="1">
      <alignment horizontal="center"/>
    </xf>
    <xf numFmtId="49" fontId="5" fillId="0" borderId="78" xfId="2133" applyNumberFormat="1" applyFont="1" applyFill="1" applyBorder="1" applyAlignment="1" applyProtection="1">
      <alignment horizontal="center" vertical="center" wrapText="1"/>
      <protection/>
    </xf>
    <xf numFmtId="49" fontId="6" fillId="0" borderId="78" xfId="2133" applyNumberFormat="1" applyFont="1" applyFill="1" applyBorder="1" applyAlignment="1" applyProtection="1">
      <alignment horizontal="center" vertical="center" wrapText="1"/>
      <protection/>
    </xf>
    <xf numFmtId="0" fontId="6" fillId="0" borderId="15" xfId="2133" applyNumberFormat="1" applyFont="1" applyFill="1" applyBorder="1" applyAlignment="1" applyProtection="1">
      <alignment horizontal="left" vertical="center" wrapText="1"/>
      <protection/>
    </xf>
    <xf numFmtId="4" fontId="6" fillId="0" borderId="77" xfId="2129" applyNumberFormat="1" applyFont="1" applyFill="1" applyBorder="1" applyAlignment="1" applyProtection="1">
      <alignment horizontal="center" vertical="center"/>
      <protection/>
    </xf>
    <xf numFmtId="0" fontId="148" fillId="11" borderId="0" xfId="0" applyFont="1" applyFill="1" applyAlignment="1">
      <alignment/>
    </xf>
    <xf numFmtId="4" fontId="6" fillId="0" borderId="77" xfId="2129" applyNumberFormat="1" applyFont="1" applyFill="1" applyBorder="1" applyAlignment="1" applyProtection="1">
      <alignment horizontal="center" vertical="center"/>
      <protection locked="0"/>
    </xf>
    <xf numFmtId="0" fontId="169" fillId="0" borderId="0" xfId="1747" applyFont="1" applyFill="1" applyBorder="1" applyAlignment="1" applyProtection="1">
      <alignment/>
      <protection/>
    </xf>
    <xf numFmtId="0" fontId="0" fillId="0" borderId="79" xfId="0" applyBorder="1" applyAlignment="1">
      <alignment/>
    </xf>
    <xf numFmtId="0" fontId="5" fillId="0" borderId="80" xfId="2133" applyNumberFormat="1" applyFont="1" applyFill="1" applyBorder="1" applyAlignment="1" applyProtection="1">
      <alignment horizontal="center" vertical="center" wrapText="1"/>
      <protection/>
    </xf>
    <xf numFmtId="0" fontId="0" fillId="76" borderId="81" xfId="0" applyNumberFormat="1" applyFill="1" applyBorder="1" applyAlignment="1" applyProtection="1">
      <alignment horizontal="left" vertical="center" wrapText="1" indent="1"/>
      <protection locked="0"/>
    </xf>
    <xf numFmtId="0" fontId="5" fillId="76" borderId="82" xfId="2129" applyNumberFormat="1" applyFont="1" applyFill="1" applyBorder="1" applyAlignment="1" applyProtection="1">
      <alignment horizontal="center" vertical="center"/>
      <protection locked="0"/>
    </xf>
    <xf numFmtId="0" fontId="25" fillId="0" borderId="0" xfId="1747" applyFont="1" applyFill="1" applyBorder="1" applyAlignment="1" applyProtection="1">
      <alignment/>
      <protection/>
    </xf>
    <xf numFmtId="0" fontId="0" fillId="0" borderId="79" xfId="0" applyBorder="1" applyAlignment="1" applyProtection="1">
      <alignment/>
      <protection/>
    </xf>
    <xf numFmtId="49" fontId="25" fillId="77" borderId="83" xfId="1747" applyNumberFormat="1" applyFont="1" applyFill="1" applyBorder="1" applyAlignment="1" applyProtection="1">
      <alignment horizontal="left" vertical="center"/>
      <protection/>
    </xf>
    <xf numFmtId="2" fontId="169" fillId="77" borderId="84" xfId="1747" applyNumberFormat="1" applyFont="1" applyFill="1" applyBorder="1" applyAlignment="1" applyProtection="1">
      <alignment horizontal="left" vertical="center" indent="1"/>
      <protection/>
    </xf>
    <xf numFmtId="2" fontId="25" fillId="77" borderId="85" xfId="1747" applyNumberFormat="1" applyFont="1" applyFill="1" applyBorder="1" applyAlignment="1" applyProtection="1">
      <alignment horizontal="center" vertical="center"/>
      <protection/>
    </xf>
    <xf numFmtId="0" fontId="5" fillId="78" borderId="0" xfId="2129" applyFont="1" applyFill="1" applyProtection="1">
      <alignment/>
      <protection/>
    </xf>
    <xf numFmtId="0" fontId="5" fillId="78" borderId="0" xfId="2129" applyFont="1" applyFill="1" applyAlignment="1" applyProtection="1">
      <alignment horizontal="left" vertical="center"/>
      <protection/>
    </xf>
    <xf numFmtId="0" fontId="5" fillId="78" borderId="0" xfId="2129" applyFont="1" applyFill="1" applyAlignment="1" applyProtection="1">
      <alignment horizontal="center" vertical="center"/>
      <protection/>
    </xf>
    <xf numFmtId="0" fontId="5" fillId="78" borderId="0" xfId="2134" applyFont="1" applyFill="1" applyAlignment="1" applyProtection="1">
      <alignment vertical="center" wrapText="1"/>
      <protection/>
    </xf>
    <xf numFmtId="0" fontId="8" fillId="78" borderId="0" xfId="2129" applyFont="1" applyFill="1" applyProtection="1">
      <alignment/>
      <protection/>
    </xf>
    <xf numFmtId="0" fontId="0" fillId="78" borderId="0" xfId="0" applyFill="1" applyAlignment="1">
      <alignment/>
    </xf>
    <xf numFmtId="0" fontId="8" fillId="70" borderId="0" xfId="2130" applyFont="1" applyFill="1" applyAlignment="1" applyProtection="1">
      <alignment vertical="center" wrapText="1"/>
      <protection/>
    </xf>
    <xf numFmtId="0" fontId="6" fillId="78" borderId="0" xfId="2129" applyFont="1" applyFill="1" applyProtection="1">
      <alignment/>
      <protection/>
    </xf>
    <xf numFmtId="0" fontId="6" fillId="0" borderId="0" xfId="2129" applyFont="1" applyFill="1" applyProtection="1">
      <alignment/>
      <protection/>
    </xf>
    <xf numFmtId="0" fontId="6" fillId="0" borderId="0" xfId="2129" applyFont="1" applyFill="1" applyAlignment="1" applyProtection="1">
      <alignment horizontal="left" vertical="center"/>
      <protection/>
    </xf>
    <xf numFmtId="0" fontId="6" fillId="70" borderId="57" xfId="2129" applyFont="1" applyFill="1" applyBorder="1" applyAlignment="1" applyProtection="1">
      <alignment horizontal="center" vertical="center"/>
      <protection/>
    </xf>
    <xf numFmtId="0" fontId="5" fillId="0" borderId="0" xfId="2129" applyFont="1" applyFill="1" applyAlignment="1" applyProtection="1">
      <alignment horizontal="right"/>
      <protection/>
    </xf>
    <xf numFmtId="0" fontId="22" fillId="70" borderId="86" xfId="2129" applyFont="1" applyFill="1" applyBorder="1" applyProtection="1">
      <alignment/>
      <protection/>
    </xf>
    <xf numFmtId="0" fontId="8" fillId="70" borderId="86" xfId="2129" applyFont="1" applyFill="1" applyBorder="1" applyProtection="1">
      <alignment/>
      <protection/>
    </xf>
    <xf numFmtId="0" fontId="6" fillId="2" borderId="54" xfId="2132" applyFont="1" applyFill="1" applyBorder="1" applyAlignment="1" applyProtection="1">
      <alignment horizontal="center" vertical="center" wrapText="1"/>
      <protection/>
    </xf>
    <xf numFmtId="0" fontId="6" fillId="2" borderId="55" xfId="2132" applyFont="1" applyFill="1" applyBorder="1" applyAlignment="1" applyProtection="1">
      <alignment horizontal="center" vertical="center" wrapText="1"/>
      <protection/>
    </xf>
    <xf numFmtId="49" fontId="5" fillId="70" borderId="34" xfId="2134" applyNumberFormat="1" applyFont="1" applyFill="1" applyBorder="1" applyAlignment="1" applyProtection="1">
      <alignment horizontal="left" vertical="center" wrapText="1"/>
      <protection/>
    </xf>
    <xf numFmtId="49" fontId="5" fillId="79" borderId="87" xfId="2129" applyNumberFormat="1" applyFont="1" applyFill="1" applyBorder="1" applyAlignment="1" applyProtection="1">
      <alignment horizontal="center" vertical="center" wrapText="1"/>
      <protection locked="0"/>
    </xf>
    <xf numFmtId="49" fontId="5" fillId="70" borderId="33" xfId="2134" applyNumberFormat="1" applyFont="1" applyFill="1" applyBorder="1" applyAlignment="1" applyProtection="1">
      <alignment horizontal="left" vertical="center" wrapText="1"/>
      <protection/>
    </xf>
    <xf numFmtId="49" fontId="5" fillId="79" borderId="61" xfId="2129" applyNumberFormat="1" applyFont="1" applyFill="1" applyBorder="1" applyAlignment="1" applyProtection="1">
      <alignment horizontal="center" vertical="center" wrapText="1"/>
      <protection locked="0"/>
    </xf>
    <xf numFmtId="0" fontId="5" fillId="0" borderId="88" xfId="2134" applyFont="1" applyFill="1" applyBorder="1" applyAlignment="1" applyProtection="1">
      <alignment horizontal="left" vertical="center" wrapText="1"/>
      <protection/>
    </xf>
    <xf numFmtId="0" fontId="5" fillId="0" borderId="0" xfId="2129" applyFont="1" applyFill="1" applyAlignment="1" applyProtection="1">
      <alignment horizontal="right" vertical="center"/>
      <protection/>
    </xf>
    <xf numFmtId="0" fontId="5" fillId="70" borderId="0" xfId="2129" applyFont="1" applyFill="1" applyBorder="1" applyAlignment="1" applyProtection="1">
      <alignment horizontal="right" vertical="center"/>
      <protection/>
    </xf>
    <xf numFmtId="0" fontId="1" fillId="0" borderId="34" xfId="0" applyFont="1" applyFill="1" applyBorder="1" applyAlignment="1" applyProtection="1">
      <alignment vertical="center" wrapText="1"/>
      <protection/>
    </xf>
    <xf numFmtId="0" fontId="5" fillId="70" borderId="33" xfId="2135" applyNumberFormat="1" applyFont="1" applyFill="1" applyBorder="1" applyAlignment="1" applyProtection="1">
      <alignment vertical="center" wrapText="1"/>
      <protection/>
    </xf>
    <xf numFmtId="0" fontId="0" fillId="0" borderId="0" xfId="0" applyFill="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25" fillId="0" borderId="0" xfId="1747"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top" wrapText="1"/>
      <protection locked="0"/>
    </xf>
    <xf numFmtId="0" fontId="0" fillId="0" borderId="0" xfId="0" applyFont="1" applyFill="1" applyAlignment="1" applyProtection="1">
      <alignment/>
      <protection/>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8" fillId="2" borderId="0" xfId="0" applyFont="1" applyFill="1" applyBorder="1" applyAlignment="1" applyProtection="1">
      <alignment/>
      <protection/>
    </xf>
    <xf numFmtId="0" fontId="0" fillId="2" borderId="0" xfId="0" applyFill="1" applyBorder="1" applyAlignment="1" applyProtection="1">
      <alignment/>
      <protection/>
    </xf>
    <xf numFmtId="0" fontId="129" fillId="2" borderId="0" xfId="0" applyFont="1" applyFill="1" applyBorder="1" applyAlignment="1" applyProtection="1">
      <alignment/>
      <protection/>
    </xf>
    <xf numFmtId="0" fontId="0" fillId="2" borderId="0" xfId="0" applyFill="1" applyAlignment="1" applyProtection="1">
      <alignment/>
      <protection/>
    </xf>
    <xf numFmtId="0" fontId="0" fillId="0" borderId="0" xfId="0" applyFill="1" applyBorder="1" applyAlignment="1" applyProtection="1">
      <alignment/>
      <protection/>
    </xf>
    <xf numFmtId="0" fontId="0" fillId="0" borderId="89"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horizontal="right"/>
      <protection/>
    </xf>
    <xf numFmtId="0" fontId="0" fillId="0" borderId="0" xfId="0" applyAlignment="1" applyProtection="1">
      <alignment/>
      <protection/>
    </xf>
    <xf numFmtId="0" fontId="0" fillId="0" borderId="92" xfId="0" applyBorder="1" applyAlignment="1" applyProtection="1">
      <alignment/>
      <protection/>
    </xf>
    <xf numFmtId="0" fontId="0" fillId="0" borderId="0" xfId="0" applyBorder="1" applyAlignment="1" applyProtection="1">
      <alignment/>
      <protection/>
    </xf>
    <xf numFmtId="0" fontId="12" fillId="0" borderId="93" xfId="0" applyFont="1" applyBorder="1" applyAlignment="1" applyProtection="1">
      <alignment horizontal="right"/>
      <protection/>
    </xf>
    <xf numFmtId="0" fontId="8" fillId="2"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protection/>
    </xf>
    <xf numFmtId="0" fontId="0" fillId="0" borderId="93" xfId="0" applyBorder="1" applyAlignment="1" applyProtection="1">
      <alignment/>
      <protection/>
    </xf>
    <xf numFmtId="0" fontId="0" fillId="0" borderId="92" xfId="0" applyFont="1" applyBorder="1" applyAlignment="1" applyProtection="1">
      <alignment/>
      <protection/>
    </xf>
    <xf numFmtId="0" fontId="0" fillId="0" borderId="0"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left" vertical="top"/>
      <protection/>
    </xf>
    <xf numFmtId="0" fontId="0" fillId="0" borderId="93" xfId="0" applyFont="1" applyBorder="1" applyAlignment="1" applyProtection="1">
      <alignment/>
      <protection/>
    </xf>
    <xf numFmtId="0" fontId="0" fillId="0" borderId="0" xfId="0" applyFont="1" applyAlignment="1" applyProtection="1">
      <alignment/>
      <protection/>
    </xf>
    <xf numFmtId="0" fontId="8" fillId="2" borderId="0" xfId="0" applyFont="1" applyFill="1" applyBorder="1" applyAlignment="1" applyProtection="1">
      <alignment wrapText="1"/>
      <protection/>
    </xf>
    <xf numFmtId="0" fontId="0" fillId="0" borderId="92" xfId="0" applyFont="1" applyBorder="1" applyAlignment="1" applyProtection="1">
      <alignment wrapText="1"/>
      <protection/>
    </xf>
    <xf numFmtId="0" fontId="0" fillId="0" borderId="93" xfId="0" applyFont="1" applyBorder="1" applyAlignment="1" applyProtection="1">
      <alignment wrapText="1"/>
      <protection/>
    </xf>
    <xf numFmtId="0" fontId="0" fillId="0" borderId="0" xfId="0" applyAlignment="1" applyProtection="1">
      <alignment wrapText="1"/>
      <protection/>
    </xf>
    <xf numFmtId="0" fontId="16" fillId="0" borderId="92" xfId="0" applyFont="1" applyBorder="1" applyAlignment="1" applyProtection="1">
      <alignment/>
      <protection/>
    </xf>
    <xf numFmtId="0" fontId="16" fillId="0" borderId="93" xfId="0" applyFont="1" applyBorder="1" applyAlignment="1" applyProtection="1">
      <alignment/>
      <protection/>
    </xf>
    <xf numFmtId="0" fontId="16" fillId="0" borderId="0" xfId="0" applyFont="1" applyFill="1" applyBorder="1" applyAlignment="1" applyProtection="1">
      <alignment horizontal="center" vertical="top" wrapText="1"/>
      <protection/>
    </xf>
    <xf numFmtId="0" fontId="16" fillId="0" borderId="0" xfId="0" applyNumberFormat="1" applyFont="1" applyFill="1" applyBorder="1" applyAlignment="1" applyProtection="1">
      <alignment horizontal="left" vertical="top"/>
      <protection/>
    </xf>
    <xf numFmtId="0" fontId="0" fillId="0" borderId="94" xfId="0" applyBorder="1" applyAlignment="1" applyProtection="1">
      <alignment/>
      <protection/>
    </xf>
    <xf numFmtId="0" fontId="0" fillId="0" borderId="95" xfId="0" applyBorder="1" applyAlignment="1" applyProtection="1">
      <alignment/>
      <protection/>
    </xf>
    <xf numFmtId="0" fontId="0" fillId="0" borderId="96" xfId="0" applyBorder="1" applyAlignment="1" applyProtection="1">
      <alignment/>
      <protection/>
    </xf>
    <xf numFmtId="0" fontId="8" fillId="2" borderId="0" xfId="0" applyFont="1" applyFill="1" applyAlignment="1" applyProtection="1">
      <alignment/>
      <protection/>
    </xf>
    <xf numFmtId="0" fontId="0" fillId="0" borderId="0" xfId="0" applyFont="1" applyAlignment="1" applyProtection="1">
      <alignment/>
      <protection locked="0"/>
    </xf>
    <xf numFmtId="0" fontId="0" fillId="0" borderId="6" xfId="0"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6" xfId="0" applyFont="1" applyBorder="1" applyAlignment="1" applyProtection="1">
      <alignment wrapText="1"/>
      <protection locked="0"/>
    </xf>
    <xf numFmtId="0" fontId="0" fillId="0" borderId="6" xfId="0" applyFont="1" applyBorder="1" applyAlignment="1" applyProtection="1">
      <alignment horizontal="center" vertical="center" wrapText="1"/>
      <protection locked="0"/>
    </xf>
    <xf numFmtId="0" fontId="0" fillId="0" borderId="6" xfId="0" applyFont="1" applyBorder="1" applyAlignment="1" applyProtection="1">
      <alignment horizontal="center" vertical="top" wrapText="1"/>
      <protection locked="0"/>
    </xf>
    <xf numFmtId="0" fontId="132" fillId="0" borderId="0" xfId="0" applyFont="1" applyAlignment="1" applyProtection="1">
      <alignment/>
      <protection locked="0"/>
    </xf>
    <xf numFmtId="0" fontId="5" fillId="70" borderId="33" xfId="2134" applyNumberFormat="1" applyFont="1" applyFill="1" applyBorder="1" applyAlignment="1" applyProtection="1">
      <alignment horizontal="right" vertical="center" wrapText="1"/>
      <protection/>
    </xf>
    <xf numFmtId="49" fontId="5" fillId="0" borderId="61" xfId="2129" applyNumberFormat="1" applyFont="1" applyFill="1" applyBorder="1" applyAlignment="1" applyProtection="1">
      <alignment horizontal="center" vertical="center" wrapText="1"/>
      <protection locked="0"/>
    </xf>
    <xf numFmtId="0" fontId="6" fillId="2" borderId="0" xfId="2132" applyFont="1" applyFill="1" applyBorder="1" applyAlignment="1" applyProtection="1">
      <alignment horizontal="center" vertical="center" wrapText="1"/>
      <protection/>
    </xf>
    <xf numFmtId="0" fontId="5" fillId="70" borderId="97" xfId="2135" applyNumberFormat="1" applyFont="1" applyFill="1" applyBorder="1" applyAlignment="1" applyProtection="1">
      <alignment vertical="center" wrapText="1"/>
      <protection/>
    </xf>
    <xf numFmtId="49" fontId="5" fillId="79" borderId="98" xfId="2129" applyNumberFormat="1" applyFont="1" applyFill="1" applyBorder="1" applyAlignment="1" applyProtection="1">
      <alignment horizontal="center" vertical="center" wrapText="1"/>
      <protection locked="0"/>
    </xf>
    <xf numFmtId="0" fontId="8" fillId="70" borderId="62" xfId="2129" applyFont="1" applyFill="1" applyBorder="1" applyProtection="1">
      <alignment/>
      <protection/>
    </xf>
    <xf numFmtId="177" fontId="172" fillId="0" borderId="99" xfId="2128" applyNumberFormat="1" applyFont="1" applyFill="1" applyBorder="1" applyAlignment="1" applyProtection="1">
      <alignment horizontal="center" vertical="center" wrapText="1"/>
      <protection/>
    </xf>
    <xf numFmtId="49" fontId="5" fillId="79" borderId="100" xfId="2129" applyNumberFormat="1" applyFont="1" applyFill="1" applyBorder="1" applyAlignment="1" applyProtection="1">
      <alignment horizontal="center" vertical="center" wrapText="1"/>
      <protection locked="0"/>
    </xf>
    <xf numFmtId="0" fontId="1" fillId="0" borderId="43" xfId="0" applyFont="1" applyFill="1" applyBorder="1" applyAlignment="1" applyProtection="1">
      <alignment vertical="center" wrapText="1"/>
      <protection/>
    </xf>
    <xf numFmtId="49" fontId="5" fillId="79" borderId="45" xfId="2129" applyNumberFormat="1" applyFont="1" applyFill="1" applyBorder="1" applyAlignment="1" applyProtection="1">
      <alignment horizontal="center" vertical="center" wrapText="1"/>
      <protection locked="0"/>
    </xf>
    <xf numFmtId="49" fontId="5" fillId="80" borderId="61" xfId="2129" applyNumberFormat="1" applyFont="1" applyFill="1" applyBorder="1" applyAlignment="1" applyProtection="1">
      <alignment horizontal="center" vertical="center" wrapText="1"/>
      <protection locked="0"/>
    </xf>
    <xf numFmtId="0" fontId="1" fillId="0" borderId="0" xfId="2129" applyNumberFormat="1" applyFont="1" applyFill="1" applyBorder="1" applyAlignment="1" applyProtection="1">
      <alignment horizontal="left" vertical="center" wrapText="1"/>
      <protection locked="0"/>
    </xf>
    <xf numFmtId="0" fontId="5" fillId="0" borderId="0" xfId="2129" applyNumberFormat="1" applyFont="1" applyFill="1" applyBorder="1" applyAlignment="1" applyProtection="1">
      <alignment horizontal="left" vertical="center" wrapText="1"/>
      <protection locked="0"/>
    </xf>
    <xf numFmtId="0" fontId="19"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right"/>
    </xf>
    <xf numFmtId="0" fontId="6" fillId="70" borderId="0" xfId="2136" applyFont="1" applyFill="1" applyBorder="1" applyAlignment="1" applyProtection="1">
      <alignment horizontal="right" vertical="top" wrapText="1"/>
      <protection/>
    </xf>
    <xf numFmtId="0" fontId="12" fillId="0" borderId="0" xfId="0" applyFont="1" applyFill="1" applyBorder="1" applyAlignment="1">
      <alignment horizontal="center" wrapText="1"/>
    </xf>
    <xf numFmtId="14" fontId="5" fillId="4" borderId="101" xfId="2135" applyNumberFormat="1" applyFont="1" applyFill="1" applyBorder="1" applyAlignment="1" applyProtection="1">
      <alignment horizontal="center" vertical="center" wrapText="1"/>
      <protection locked="0"/>
    </xf>
    <xf numFmtId="14" fontId="5" fillId="4" borderId="102" xfId="2135" applyNumberFormat="1" applyFont="1" applyFill="1" applyBorder="1" applyAlignment="1" applyProtection="1">
      <alignment horizontal="center" vertical="center" wrapText="1"/>
      <protection locked="0"/>
    </xf>
    <xf numFmtId="14" fontId="5" fillId="4" borderId="103" xfId="2135" applyNumberFormat="1" applyFont="1" applyFill="1" applyBorder="1" applyAlignment="1" applyProtection="1">
      <alignment horizontal="center" vertical="center" wrapText="1"/>
      <protection locked="0"/>
    </xf>
    <xf numFmtId="14" fontId="5" fillId="4" borderId="104" xfId="2135" applyNumberFormat="1" applyFont="1" applyFill="1" applyBorder="1" applyAlignment="1" applyProtection="1">
      <alignment horizontal="center" vertical="center" wrapText="1"/>
      <protection locked="0"/>
    </xf>
    <xf numFmtId="49" fontId="5" fillId="81" borderId="102" xfId="2132" applyNumberFormat="1" applyFont="1" applyFill="1" applyBorder="1" applyAlignment="1" applyProtection="1">
      <alignment horizontal="center" vertical="center" wrapText="1"/>
      <protection locked="0"/>
    </xf>
    <xf numFmtId="49" fontId="5" fillId="81" borderId="37" xfId="2132" applyNumberFormat="1" applyFont="1" applyFill="1" applyBorder="1" applyAlignment="1" applyProtection="1">
      <alignment horizontal="center" vertical="center" wrapText="1"/>
      <protection locked="0"/>
    </xf>
    <xf numFmtId="49" fontId="5" fillId="81" borderId="104" xfId="2132" applyNumberFormat="1" applyFont="1" applyFill="1" applyBorder="1" applyAlignment="1" applyProtection="1">
      <alignment horizontal="center" vertical="center" wrapText="1"/>
      <protection locked="0"/>
    </xf>
    <xf numFmtId="49" fontId="5" fillId="81" borderId="105" xfId="2132" applyNumberFormat="1" applyFont="1" applyFill="1" applyBorder="1" applyAlignment="1" applyProtection="1">
      <alignment horizontal="center" vertical="center" wrapText="1"/>
      <protection locked="0"/>
    </xf>
    <xf numFmtId="0" fontId="6" fillId="70" borderId="54" xfId="2132" applyFont="1" applyFill="1" applyBorder="1" applyAlignment="1" applyProtection="1">
      <alignment horizontal="center" vertical="center" wrapText="1"/>
      <protection/>
    </xf>
    <xf numFmtId="0" fontId="6" fillId="70" borderId="106" xfId="2132" applyFont="1" applyFill="1" applyBorder="1" applyAlignment="1" applyProtection="1">
      <alignment horizontal="center" vertical="center" wrapText="1"/>
      <protection/>
    </xf>
    <xf numFmtId="0" fontId="6" fillId="70" borderId="107" xfId="2132" applyFont="1" applyFill="1" applyBorder="1" applyAlignment="1" applyProtection="1">
      <alignment horizontal="center" vertical="center" wrapText="1"/>
      <protection/>
    </xf>
    <xf numFmtId="0" fontId="5" fillId="4" borderId="101" xfId="2135" applyNumberFormat="1" applyFont="1" applyFill="1" applyBorder="1" applyAlignment="1" applyProtection="1">
      <alignment horizontal="center" vertical="center" wrapText="1"/>
      <protection locked="0"/>
    </xf>
    <xf numFmtId="0" fontId="5" fillId="4" borderId="102" xfId="2135" applyNumberFormat="1" applyFont="1" applyFill="1" applyBorder="1" applyAlignment="1" applyProtection="1">
      <alignment horizontal="center" vertical="center" wrapText="1"/>
      <protection locked="0"/>
    </xf>
    <xf numFmtId="175" fontId="5" fillId="62" borderId="103" xfId="2135" applyNumberFormat="1" applyFont="1" applyFill="1" applyBorder="1" applyAlignment="1" applyProtection="1">
      <alignment horizontal="center" vertical="center" wrapText="1"/>
      <protection locked="0"/>
    </xf>
    <xf numFmtId="175" fontId="5" fillId="62" borderId="104" xfId="2135" applyNumberFormat="1" applyFont="1" applyFill="1" applyBorder="1" applyAlignment="1" applyProtection="1">
      <alignment horizontal="center" vertical="center" wrapText="1"/>
      <protection locked="0"/>
    </xf>
    <xf numFmtId="0" fontId="152" fillId="62" borderId="101" xfId="1747" applyNumberFormat="1" applyFill="1" applyBorder="1" applyAlignment="1" applyProtection="1">
      <alignment horizontal="center" vertical="center" wrapText="1"/>
      <protection locked="0"/>
    </xf>
    <xf numFmtId="0" fontId="5" fillId="62" borderId="102" xfId="2135" applyNumberFormat="1" applyFont="1" applyFill="1" applyBorder="1" applyAlignment="1" applyProtection="1">
      <alignment horizontal="center" vertical="center" wrapText="1"/>
      <protection locked="0"/>
    </xf>
    <xf numFmtId="0" fontId="5" fillId="4" borderId="104" xfId="2132" applyNumberFormat="1" applyFont="1" applyFill="1" applyBorder="1" applyAlignment="1" applyProtection="1">
      <alignment horizontal="center" vertical="center" wrapText="1"/>
      <protection locked="0"/>
    </xf>
    <xf numFmtId="0" fontId="5" fillId="4" borderId="105" xfId="2132" applyNumberFormat="1" applyFont="1" applyFill="1" applyBorder="1" applyAlignment="1" applyProtection="1">
      <alignment horizontal="center" vertical="center" wrapText="1"/>
      <protection locked="0"/>
    </xf>
    <xf numFmtId="0" fontId="5" fillId="4" borderId="101" xfId="2132" applyNumberFormat="1" applyFont="1" applyFill="1" applyBorder="1" applyAlignment="1" applyProtection="1">
      <alignment horizontal="center" vertical="center" wrapText="1"/>
      <protection locked="0"/>
    </xf>
    <xf numFmtId="0" fontId="5" fillId="4" borderId="102" xfId="2132" applyNumberFormat="1" applyFont="1" applyFill="1" applyBorder="1" applyAlignment="1" applyProtection="1">
      <alignment horizontal="center" vertical="center" wrapText="1"/>
      <protection locked="0"/>
    </xf>
    <xf numFmtId="0" fontId="5" fillId="62" borderId="103" xfId="2135" applyNumberFormat="1" applyFont="1" applyFill="1" applyBorder="1" applyAlignment="1" applyProtection="1">
      <alignment horizontal="center" vertical="center" wrapText="1"/>
      <protection locked="0"/>
    </xf>
    <xf numFmtId="0" fontId="5" fillId="62" borderId="104" xfId="2135" applyNumberFormat="1" applyFont="1" applyFill="1" applyBorder="1" applyAlignment="1" applyProtection="1">
      <alignment horizontal="center" vertical="center" wrapText="1"/>
      <protection locked="0"/>
    </xf>
    <xf numFmtId="0" fontId="5" fillId="4" borderId="103" xfId="2135" applyNumberFormat="1" applyFont="1" applyFill="1" applyBorder="1" applyAlignment="1" applyProtection="1">
      <alignment horizontal="center" vertical="center" wrapText="1"/>
      <protection locked="0"/>
    </xf>
    <xf numFmtId="0" fontId="5" fillId="4" borderId="104" xfId="2135" applyNumberFormat="1" applyFont="1" applyFill="1" applyBorder="1" applyAlignment="1" applyProtection="1">
      <alignment horizontal="center" vertical="center" wrapText="1"/>
      <protection locked="0"/>
    </xf>
    <xf numFmtId="0" fontId="5" fillId="3" borderId="106" xfId="2135" applyNumberFormat="1" applyFont="1" applyFill="1" applyBorder="1" applyAlignment="1" applyProtection="1">
      <alignment horizontal="center" vertical="center" wrapText="1"/>
      <protection/>
    </xf>
    <xf numFmtId="0" fontId="5" fillId="3" borderId="107" xfId="2135" applyNumberFormat="1" applyFont="1" applyFill="1" applyBorder="1" applyAlignment="1" applyProtection="1">
      <alignment horizontal="center" vertical="center" wrapText="1"/>
      <protection/>
    </xf>
    <xf numFmtId="49" fontId="5" fillId="3" borderId="103" xfId="2135" applyNumberFormat="1" applyFont="1" applyFill="1" applyBorder="1" applyAlignment="1" applyProtection="1">
      <alignment horizontal="center" vertical="center" wrapText="1"/>
      <protection/>
    </xf>
    <xf numFmtId="49" fontId="5" fillId="3" borderId="104" xfId="2135" applyNumberFormat="1" applyFont="1" applyFill="1" applyBorder="1" applyAlignment="1" applyProtection="1">
      <alignment horizontal="center" vertical="center" wrapText="1"/>
      <protection/>
    </xf>
    <xf numFmtId="49" fontId="5" fillId="3" borderId="101" xfId="2135" applyNumberFormat="1" applyFont="1" applyFill="1" applyBorder="1" applyAlignment="1" applyProtection="1">
      <alignment horizontal="center" vertical="center" wrapText="1"/>
      <protection/>
    </xf>
    <xf numFmtId="49" fontId="5" fillId="3" borderId="102" xfId="2135" applyNumberFormat="1" applyFont="1" applyFill="1" applyBorder="1" applyAlignment="1" applyProtection="1">
      <alignment horizontal="center" vertical="center" wrapText="1"/>
      <protection/>
    </xf>
    <xf numFmtId="0" fontId="6" fillId="0" borderId="54" xfId="2132" applyFont="1" applyFill="1" applyBorder="1" applyAlignment="1" applyProtection="1">
      <alignment horizontal="center" vertical="center" wrapText="1"/>
      <protection/>
    </xf>
    <xf numFmtId="0" fontId="6" fillId="0" borderId="106" xfId="2132" applyFont="1" applyFill="1" applyBorder="1" applyAlignment="1" applyProtection="1">
      <alignment horizontal="center" vertical="center" wrapText="1"/>
      <protection/>
    </xf>
    <xf numFmtId="0" fontId="6" fillId="0" borderId="107" xfId="2132" applyFont="1" applyFill="1" applyBorder="1" applyAlignment="1" applyProtection="1">
      <alignment horizontal="center" vertical="center" wrapText="1"/>
      <protection/>
    </xf>
    <xf numFmtId="49" fontId="5" fillId="62" borderId="101" xfId="2132" applyNumberFormat="1" applyFont="1" applyFill="1" applyBorder="1" applyAlignment="1" applyProtection="1">
      <alignment horizontal="center" vertical="center" wrapText="1"/>
      <protection locked="0"/>
    </xf>
    <xf numFmtId="49" fontId="5" fillId="62" borderId="102" xfId="2132" applyNumberFormat="1" applyFont="1" applyFill="1" applyBorder="1" applyAlignment="1" applyProtection="1">
      <alignment horizontal="center" vertical="center" wrapText="1"/>
      <protection locked="0"/>
    </xf>
    <xf numFmtId="49" fontId="5" fillId="81" borderId="107" xfId="2132" applyNumberFormat="1" applyFont="1" applyFill="1" applyBorder="1" applyAlignment="1" applyProtection="1">
      <alignment horizontal="center" vertical="center" wrapText="1"/>
      <protection locked="0"/>
    </xf>
    <xf numFmtId="49" fontId="5" fillId="81" borderId="39" xfId="2132"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5" fillId="0" borderId="0" xfId="0" applyFont="1" applyAlignment="1">
      <alignment horizontal="right"/>
    </xf>
    <xf numFmtId="49" fontId="5" fillId="82" borderId="108" xfId="2135" applyNumberFormat="1" applyFont="1" applyFill="1" applyBorder="1" applyAlignment="1" applyProtection="1">
      <alignment horizontal="center" vertical="center" wrapText="1"/>
      <protection/>
    </xf>
    <xf numFmtId="49" fontId="5" fillId="3" borderId="0" xfId="2135" applyNumberFormat="1" applyFont="1" applyFill="1" applyBorder="1" applyAlignment="1" applyProtection="1">
      <alignment horizontal="center" vertical="center" wrapText="1"/>
      <protection/>
    </xf>
    <xf numFmtId="0" fontId="4" fillId="2" borderId="109" xfId="2132" applyFont="1" applyFill="1" applyBorder="1" applyAlignment="1" applyProtection="1">
      <alignment horizontal="center" vertical="center" wrapText="1"/>
      <protection/>
    </xf>
    <xf numFmtId="0" fontId="4" fillId="2" borderId="99" xfId="2132" applyFont="1" applyFill="1" applyBorder="1" applyAlignment="1" applyProtection="1">
      <alignment horizontal="center" vertical="center" wrapText="1"/>
      <protection/>
    </xf>
    <xf numFmtId="0" fontId="4" fillId="2" borderId="110" xfId="2132" applyFont="1" applyFill="1" applyBorder="1" applyAlignment="1" applyProtection="1">
      <alignment horizontal="center" vertical="center" wrapText="1"/>
      <protection/>
    </xf>
    <xf numFmtId="0" fontId="6" fillId="70" borderId="0" xfId="2132" applyFont="1" applyFill="1" applyBorder="1" applyAlignment="1" applyProtection="1">
      <alignment horizontal="center" vertical="center" wrapText="1"/>
      <protection/>
    </xf>
    <xf numFmtId="0" fontId="5" fillId="70" borderId="111" xfId="2132" applyFont="1" applyFill="1" applyBorder="1" applyAlignment="1" applyProtection="1">
      <alignment horizontal="center" vertical="center" wrapText="1"/>
      <protection/>
    </xf>
    <xf numFmtId="0" fontId="5" fillId="70" borderId="0" xfId="2132" applyFont="1" applyFill="1" applyBorder="1" applyAlignment="1" applyProtection="1">
      <alignment horizontal="center" vertical="center" wrapText="1"/>
      <protection/>
    </xf>
    <xf numFmtId="14" fontId="5" fillId="70" borderId="0" xfId="2135" applyNumberFormat="1" applyFont="1" applyFill="1" applyBorder="1" applyAlignment="1" applyProtection="1">
      <alignment horizontal="center" vertical="center" wrapText="1"/>
      <protection/>
    </xf>
    <xf numFmtId="177" fontId="6" fillId="83" borderId="109" xfId="2128" applyNumberFormat="1" applyFont="1" applyFill="1" applyBorder="1" applyAlignment="1" applyProtection="1">
      <alignment horizontal="center" vertical="center" wrapText="1"/>
      <protection/>
    </xf>
    <xf numFmtId="177" fontId="6" fillId="83" borderId="110" xfId="2128" applyNumberFormat="1" applyFont="1" applyFill="1" applyBorder="1" applyAlignment="1" applyProtection="1">
      <alignment horizontal="center" vertical="center" wrapText="1"/>
      <protection/>
    </xf>
    <xf numFmtId="0" fontId="5" fillId="0" borderId="112" xfId="2129" applyFont="1" applyFill="1" applyBorder="1" applyAlignment="1" applyProtection="1">
      <alignment horizontal="center" vertical="center" wrapText="1"/>
      <protection/>
    </xf>
    <xf numFmtId="0" fontId="5" fillId="0" borderId="65" xfId="2129" applyFont="1" applyFill="1" applyBorder="1" applyAlignment="1" applyProtection="1">
      <alignment horizontal="center" vertical="center"/>
      <protection/>
    </xf>
    <xf numFmtId="0" fontId="5" fillId="0" borderId="113" xfId="2129" applyFont="1" applyFill="1" applyBorder="1" applyAlignment="1" applyProtection="1">
      <alignment horizontal="center" vertical="center"/>
      <protection/>
    </xf>
    <xf numFmtId="0" fontId="19" fillId="84" borderId="46" xfId="0" applyNumberFormat="1" applyFont="1" applyFill="1" applyBorder="1" applyAlignment="1" applyProtection="1">
      <alignment horizontal="center" vertical="center" wrapText="1"/>
      <protection/>
    </xf>
    <xf numFmtId="0" fontId="19" fillId="84" borderId="47" xfId="0" applyNumberFormat="1" applyFont="1" applyFill="1" applyBorder="1" applyAlignment="1" applyProtection="1">
      <alignment horizontal="center" vertical="center" wrapText="1"/>
      <protection/>
    </xf>
    <xf numFmtId="0" fontId="19" fillId="84" borderId="48" xfId="0" applyNumberFormat="1" applyFont="1" applyFill="1" applyBorder="1" applyAlignment="1" applyProtection="1">
      <alignment horizontal="center" vertical="center" wrapText="1"/>
      <protection/>
    </xf>
    <xf numFmtId="0" fontId="19" fillId="84" borderId="49" xfId="0" applyNumberFormat="1" applyFont="1" applyFill="1" applyBorder="1" applyAlignment="1" applyProtection="1">
      <alignment horizontal="center" vertical="center"/>
      <protection/>
    </xf>
    <xf numFmtId="0" fontId="19" fillId="84" borderId="0" xfId="0" applyNumberFormat="1" applyFont="1" applyFill="1" applyBorder="1" applyAlignment="1" applyProtection="1">
      <alignment horizontal="center" vertical="center"/>
      <protection/>
    </xf>
    <xf numFmtId="0" fontId="19" fillId="84" borderId="50" xfId="0" applyNumberFormat="1" applyFont="1" applyFill="1" applyBorder="1" applyAlignment="1" applyProtection="1">
      <alignment horizontal="center" vertical="center"/>
      <protection/>
    </xf>
    <xf numFmtId="0" fontId="4" fillId="84" borderId="51" xfId="2129" applyFont="1" applyFill="1" applyBorder="1" applyAlignment="1" applyProtection="1">
      <alignment horizontal="center"/>
      <protection/>
    </xf>
    <xf numFmtId="0" fontId="4" fillId="84" borderId="12" xfId="2129" applyFont="1" applyFill="1" applyBorder="1" applyAlignment="1" applyProtection="1">
      <alignment horizontal="center"/>
      <protection/>
    </xf>
    <xf numFmtId="0" fontId="4" fillId="84" borderId="52" xfId="2129" applyFont="1" applyFill="1" applyBorder="1" applyAlignment="1" applyProtection="1">
      <alignment horizontal="center"/>
      <protection/>
    </xf>
    <xf numFmtId="0" fontId="0" fillId="0" borderId="0" xfId="0" applyAlignment="1" applyProtection="1">
      <alignment vertical="top" wrapText="1"/>
      <protection/>
    </xf>
    <xf numFmtId="0" fontId="0" fillId="0" borderId="0" xfId="0" applyBorder="1" applyAlignment="1">
      <alignment horizontal="right"/>
    </xf>
    <xf numFmtId="0" fontId="173" fillId="84" borderId="46" xfId="0" applyFont="1" applyFill="1" applyBorder="1" applyAlignment="1">
      <alignment horizontal="center" vertical="center" wrapText="1"/>
    </xf>
    <xf numFmtId="0" fontId="173" fillId="84" borderId="47" xfId="0" applyFont="1" applyFill="1" applyBorder="1" applyAlignment="1">
      <alignment horizontal="center" vertical="center" wrapText="1"/>
    </xf>
    <xf numFmtId="0" fontId="173" fillId="84" borderId="48" xfId="0" applyFont="1" applyFill="1" applyBorder="1" applyAlignment="1">
      <alignment horizontal="center" vertical="center" wrapText="1"/>
    </xf>
    <xf numFmtId="0" fontId="173" fillId="84" borderId="51" xfId="0" applyFont="1" applyFill="1" applyBorder="1" applyAlignment="1">
      <alignment horizontal="center" vertical="center" wrapText="1"/>
    </xf>
    <xf numFmtId="0" fontId="173" fillId="84" borderId="12" xfId="0" applyFont="1" applyFill="1" applyBorder="1" applyAlignment="1">
      <alignment horizontal="center" vertical="center" wrapText="1"/>
    </xf>
    <xf numFmtId="0" fontId="173" fillId="84" borderId="52" xfId="0" applyFont="1" applyFill="1" applyBorder="1" applyAlignment="1">
      <alignment horizontal="center" vertical="center" wrapText="1"/>
    </xf>
    <xf numFmtId="0" fontId="173" fillId="0" borderId="47" xfId="0" applyFont="1" applyBorder="1" applyAlignment="1">
      <alignment horizontal="center"/>
    </xf>
    <xf numFmtId="0" fontId="130" fillId="0" borderId="0" xfId="0" applyFont="1" applyAlignment="1" applyProtection="1">
      <alignment horizontal="left"/>
      <protection locked="0"/>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12" fillId="0" borderId="0" xfId="0" applyFont="1" applyAlignment="1" applyProtection="1">
      <alignment horizontal="left"/>
      <protection locked="0"/>
    </xf>
    <xf numFmtId="0" fontId="130" fillId="0" borderId="0" xfId="0" applyFont="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130"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top" wrapText="1"/>
      <protection locked="0"/>
    </xf>
    <xf numFmtId="0" fontId="0" fillId="0" borderId="114"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116" xfId="0" applyFont="1" applyFill="1" applyBorder="1" applyAlignment="1" applyProtection="1">
      <alignment horizontal="center" vertical="center" wrapText="1"/>
      <protection locked="0"/>
    </xf>
    <xf numFmtId="0" fontId="130" fillId="0" borderId="116" xfId="0" applyFont="1" applyFill="1" applyBorder="1" applyAlignment="1" applyProtection="1">
      <alignment horizontal="center" vertical="center" wrapText="1"/>
      <protection locked="0"/>
    </xf>
    <xf numFmtId="0" fontId="0" fillId="0" borderId="6" xfId="0" applyFont="1" applyBorder="1" applyAlignment="1" applyProtection="1">
      <alignment horizontal="center" vertical="top" wrapText="1"/>
      <protection locked="0"/>
    </xf>
    <xf numFmtId="0" fontId="0" fillId="0" borderId="6" xfId="0" applyBorder="1" applyAlignment="1" applyProtection="1">
      <alignment horizontal="center" vertical="center" wrapText="1"/>
      <protection locked="0"/>
    </xf>
    <xf numFmtId="0" fontId="19" fillId="84" borderId="109" xfId="0" applyFont="1" applyFill="1" applyBorder="1" applyAlignment="1" applyProtection="1">
      <alignment horizontal="center" vertical="center" wrapText="1"/>
      <protection/>
    </xf>
    <xf numFmtId="0" fontId="19" fillId="84" borderId="99" xfId="0" applyFont="1" applyFill="1" applyBorder="1" applyAlignment="1" applyProtection="1">
      <alignment horizontal="center" vertical="center" wrapText="1"/>
      <protection/>
    </xf>
    <xf numFmtId="0" fontId="19" fillId="84" borderId="110" xfId="0" applyFont="1" applyFill="1" applyBorder="1" applyAlignment="1" applyProtection="1">
      <alignment horizontal="center" vertical="center" wrapText="1"/>
      <protection/>
    </xf>
    <xf numFmtId="0" fontId="0" fillId="0" borderId="16" xfId="0" applyFill="1" applyBorder="1" applyAlignment="1" applyProtection="1">
      <alignment horizontal="center" vertical="top" wrapText="1"/>
      <protection locked="0"/>
    </xf>
    <xf numFmtId="0" fontId="12" fillId="0" borderId="0" xfId="0" applyFont="1" applyFill="1" applyBorder="1" applyAlignment="1" applyProtection="1">
      <alignment horizontal="center" vertical="center" wrapText="1"/>
      <protection locked="0"/>
    </xf>
    <xf numFmtId="49" fontId="5" fillId="4" borderId="117" xfId="2135" applyNumberFormat="1" applyFont="1" applyFill="1" applyBorder="1" applyAlignment="1" applyProtection="1">
      <alignment horizontal="left" vertical="center" wrapText="1"/>
      <protection locked="0"/>
    </xf>
    <xf numFmtId="49" fontId="5" fillId="4" borderId="118" xfId="2135" applyNumberFormat="1" applyFont="1" applyFill="1" applyBorder="1" applyAlignment="1" applyProtection="1">
      <alignment horizontal="left" vertical="center" wrapText="1"/>
      <protection locked="0"/>
    </xf>
    <xf numFmtId="49" fontId="5" fillId="4" borderId="119" xfId="2135" applyNumberFormat="1" applyFont="1" applyFill="1" applyBorder="1" applyAlignment="1" applyProtection="1">
      <alignment horizontal="left" vertical="center" wrapText="1"/>
      <protection locked="0"/>
    </xf>
    <xf numFmtId="49" fontId="5" fillId="4" borderId="78" xfId="2135" applyNumberFormat="1" applyFont="1" applyFill="1" applyBorder="1" applyAlignment="1" applyProtection="1">
      <alignment horizontal="left" vertical="center" wrapText="1"/>
      <protection locked="0"/>
    </xf>
    <xf numFmtId="49" fontId="5" fillId="4" borderId="115" xfId="2135" applyNumberFormat="1" applyFont="1" applyFill="1" applyBorder="1" applyAlignment="1" applyProtection="1">
      <alignment horizontal="left" vertical="center" wrapText="1"/>
      <protection locked="0"/>
    </xf>
    <xf numFmtId="49" fontId="5" fillId="4" borderId="120" xfId="2135" applyNumberFormat="1" applyFont="1" applyFill="1" applyBorder="1" applyAlignment="1" applyProtection="1">
      <alignment horizontal="left" vertical="center" wrapText="1"/>
      <protection locked="0"/>
    </xf>
    <xf numFmtId="0" fontId="12" fillId="0" borderId="0" xfId="0" applyFont="1" applyAlignment="1">
      <alignment horizontal="right"/>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51"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52" xfId="0" applyFont="1" applyFill="1" applyBorder="1" applyAlignment="1">
      <alignment horizontal="center" vertical="center"/>
    </xf>
    <xf numFmtId="0" fontId="0" fillId="0" borderId="121" xfId="0" applyBorder="1" applyAlignment="1">
      <alignment horizontal="center"/>
    </xf>
    <xf numFmtId="49" fontId="5" fillId="4" borderId="33" xfId="2135" applyNumberFormat="1" applyFont="1" applyFill="1" applyBorder="1" applyAlignment="1" applyProtection="1">
      <alignment horizontal="left" vertical="center" wrapText="1"/>
      <protection locked="0"/>
    </xf>
    <xf numFmtId="49" fontId="5" fillId="4" borderId="6" xfId="2135" applyNumberFormat="1" applyFont="1" applyFill="1" applyBorder="1" applyAlignment="1" applyProtection="1">
      <alignment horizontal="left" vertical="center" wrapText="1"/>
      <protection locked="0"/>
    </xf>
    <xf numFmtId="49" fontId="5" fillId="4" borderId="61" xfId="2135" applyNumberFormat="1" applyFont="1" applyFill="1" applyBorder="1" applyAlignment="1" applyProtection="1">
      <alignment horizontal="left" vertical="center" wrapText="1"/>
      <protection locked="0"/>
    </xf>
    <xf numFmtId="49" fontId="5" fillId="4" borderId="88" xfId="2135" applyNumberFormat="1" applyFont="1" applyFill="1" applyBorder="1" applyAlignment="1" applyProtection="1">
      <alignment horizontal="left" vertical="center" wrapText="1"/>
      <protection locked="0"/>
    </xf>
    <xf numFmtId="49" fontId="5" fillId="4" borderId="122" xfId="2135" applyNumberFormat="1" applyFont="1" applyFill="1" applyBorder="1" applyAlignment="1" applyProtection="1">
      <alignment horizontal="left" vertical="center" wrapText="1"/>
      <protection locked="0"/>
    </xf>
    <xf numFmtId="49" fontId="5" fillId="4" borderId="100" xfId="2135" applyNumberFormat="1" applyFont="1" applyFill="1" applyBorder="1" applyAlignment="1" applyProtection="1">
      <alignment horizontal="left" vertical="center" wrapText="1"/>
      <protection locked="0"/>
    </xf>
    <xf numFmtId="0" fontId="152" fillId="0" borderId="121" xfId="1747" applyBorder="1" applyAlignment="1" applyProtection="1">
      <alignment horizontal="center"/>
      <protection/>
    </xf>
  </cellXfs>
  <cellStyles count="2456">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OREP.KU.2011.MONTHLY.11(v1.4)_UPDATE.BALANCE.WARM.2012YEAR.TO.1.1" xfId="29"/>
    <cellStyle name="_Model_RAB Мой 2_OREP.KU.2011.MONTHLY.11(v1.4)_UPDATE.CALC.WARM.2012YEAR.TO.1.1" xfId="30"/>
    <cellStyle name="_Model_RAB Мой 2_UPDATE.BALANCE.WARM.2012YEAR.TO.1.1" xfId="31"/>
    <cellStyle name="_Model_RAB Мой 2_UPDATE.CALC.WARM.2012YEAR.TO.1.1" xfId="32"/>
    <cellStyle name="_Model_RAB Мой 2_UPDATE.MONITORING.OS.EE.2.02.TO.1.3.64" xfId="33"/>
    <cellStyle name="_Model_RAB Мой 2_UPDATE.OREP.KU.2011.MONTHLY.02.TO.1.2" xfId="34"/>
    <cellStyle name="_Model_RAB Мой_46EE.2011(v1.0)" xfId="35"/>
    <cellStyle name="_Model_RAB Мой_46EE.2011(v1.0)_46TE.2011(v1.0)" xfId="36"/>
    <cellStyle name="_Model_RAB Мой_46EE.2011(v1.0)_INDEX.STATION.2012(v1.0)_" xfId="37"/>
    <cellStyle name="_Model_RAB Мой_46EE.2011(v1.0)_INDEX.STATION.2012(v2.0)" xfId="38"/>
    <cellStyle name="_Model_RAB Мой_46EE.2011(v1.0)_INDEX.STATION.2012(v2.1)" xfId="39"/>
    <cellStyle name="_Model_RAB Мой_46EE.2011(v1.0)_TEPLO.PREDEL.2012.M(v1.1)_test" xfId="40"/>
    <cellStyle name="_Model_RAB Мой_46EE.2011(v1.2)" xfId="41"/>
    <cellStyle name="_Model_RAB Мой_46EP.2011(v2.0)" xfId="42"/>
    <cellStyle name="_Model_RAB Мой_46EP.2012(v0.1)" xfId="43"/>
    <cellStyle name="_Model_RAB Мой_46TE.2011(v1.0)" xfId="44"/>
    <cellStyle name="_Model_RAB Мой_4DNS.UPDATE.EXAMPLE" xfId="45"/>
    <cellStyle name="_Model_RAB Мой_ARMRAZR" xfId="46"/>
    <cellStyle name="_Model_RAB Мой_BALANCE.WARM.2010.FACT(v1.0)" xfId="47"/>
    <cellStyle name="_Model_RAB Мой_BALANCE.WARM.2010.PLAN" xfId="48"/>
    <cellStyle name="_Model_RAB Мой_BALANCE.WARM.2011YEAR(v0.7)" xfId="49"/>
    <cellStyle name="_Model_RAB Мой_BALANCE.WARM.2011YEAR.NEW.UPDATE.SCHEME" xfId="50"/>
    <cellStyle name="_Model_RAB Мой_CALC.NORMATIV.KU(v0.2)" xfId="51"/>
    <cellStyle name="_Model_RAB Мой_EE.2REK.P2011.4.78(v0.3)" xfId="52"/>
    <cellStyle name="_Model_RAB Мой_FORM3.1.2013(v0.2)" xfId="53"/>
    <cellStyle name="_Model_RAB Мой_FORM3.2013(v1.0)" xfId="54"/>
    <cellStyle name="_Model_RAB Мой_FORM3.REG(v1.0)" xfId="55"/>
    <cellStyle name="_Model_RAB Мой_FORM910.2012(v1.1)" xfId="56"/>
    <cellStyle name="_Model_RAB Мой_INDEX.STATION.2012(v2.1)" xfId="57"/>
    <cellStyle name="_Model_RAB Мой_INDEX.STATION.2013(v1.0)_патч до 1.1" xfId="58"/>
    <cellStyle name="_Model_RAB Мой_INVEST.EE.PLAN.4.78(v0.1)" xfId="59"/>
    <cellStyle name="_Model_RAB Мой_INVEST.EE.PLAN.4.78(v0.3)" xfId="60"/>
    <cellStyle name="_Model_RAB Мой_INVEST.EE.PLAN.4.78(v1.0)" xfId="61"/>
    <cellStyle name="_Model_RAB Мой_INVEST.EE.PLAN.4.78(v1.0)_PASSPORT.TEPLO.PROIZV(v2.0)" xfId="62"/>
    <cellStyle name="_Model_RAB Мой_INVEST.EE.PLAN.4.78(v1.0)_PASSPORT.TEPLO.PROIZV(v2.0)_INDEX.STATION.2013(v1.0)_патч до 1.1" xfId="63"/>
    <cellStyle name="_Model_RAB Мой_INVEST.EE.PLAN.4.78(v1.0)_PASSPORT.TEPLO.PROIZV(v2.0)_TEPLO.PREDEL.2013(v2.0)" xfId="64"/>
    <cellStyle name="_Model_RAB Мой_INVEST.PLAN.4.78(v0.1)" xfId="65"/>
    <cellStyle name="_Model_RAB Мой_INVEST.WARM.PLAN.4.78(v0.1)" xfId="66"/>
    <cellStyle name="_Model_RAB Мой_INVEST_WARM_PLAN" xfId="67"/>
    <cellStyle name="_Model_RAB Мой_NADB.JNVLP.APTEKA.2012(v1.0)_21_02_12" xfId="68"/>
    <cellStyle name="_Model_RAB Мой_NADB.JNVLS.APTEKA.2011(v1.3.3)" xfId="69"/>
    <cellStyle name="_Model_RAB Мой_NADB.JNVLS.APTEKA.2011(v1.3.3)_46TE.2011(v1.0)" xfId="70"/>
    <cellStyle name="_Model_RAB Мой_NADB.JNVLS.APTEKA.2011(v1.3.3)_INDEX.STATION.2012(v1.0)_" xfId="71"/>
    <cellStyle name="_Model_RAB Мой_NADB.JNVLS.APTEKA.2011(v1.3.3)_INDEX.STATION.2012(v2.0)" xfId="72"/>
    <cellStyle name="_Model_RAB Мой_NADB.JNVLS.APTEKA.2011(v1.3.3)_INDEX.STATION.2012(v2.1)" xfId="73"/>
    <cellStyle name="_Model_RAB Мой_NADB.JNVLS.APTEKA.2011(v1.3.3)_TEPLO.PREDEL.2012.M(v1.1)_test" xfId="74"/>
    <cellStyle name="_Model_RAB Мой_NADB.JNVLS.APTEKA.2011(v1.3.4)" xfId="75"/>
    <cellStyle name="_Model_RAB Мой_NADB.JNVLS.APTEKA.2011(v1.3.4)_46TE.2011(v1.0)" xfId="76"/>
    <cellStyle name="_Model_RAB Мой_NADB.JNVLS.APTEKA.2011(v1.3.4)_INDEX.STATION.2012(v1.0)_" xfId="77"/>
    <cellStyle name="_Model_RAB Мой_NADB.JNVLS.APTEKA.2011(v1.3.4)_INDEX.STATION.2012(v2.0)" xfId="78"/>
    <cellStyle name="_Model_RAB Мой_NADB.JNVLS.APTEKA.2011(v1.3.4)_INDEX.STATION.2012(v2.1)" xfId="79"/>
    <cellStyle name="_Model_RAB Мой_NADB.JNVLS.APTEKA.2011(v1.3.4)_TEPLO.PREDEL.2012.M(v1.1)_test" xfId="80"/>
    <cellStyle name="_Model_RAB Мой_PASSPORT.TEPLO.PROIZV(v2.0)" xfId="81"/>
    <cellStyle name="_Model_RAB Мой_PASSPORT.TEPLO.PROIZV(v2.1)" xfId="82"/>
    <cellStyle name="_Model_RAB Мой_PASSPORT.TEPLO.SETI(v0.7)" xfId="83"/>
    <cellStyle name="_Model_RAB Мой_PASSPORT.TEPLO.SETI(v1.0)" xfId="84"/>
    <cellStyle name="_Model_RAB Мой_PREDEL.JKH.UTV.2011(v1.0.1)" xfId="85"/>
    <cellStyle name="_Model_RAB Мой_PREDEL.JKH.UTV.2011(v1.0.1)_46TE.2011(v1.0)" xfId="86"/>
    <cellStyle name="_Model_RAB Мой_PREDEL.JKH.UTV.2011(v1.0.1)_INDEX.STATION.2012(v1.0)_" xfId="87"/>
    <cellStyle name="_Model_RAB Мой_PREDEL.JKH.UTV.2011(v1.0.1)_INDEX.STATION.2012(v2.0)" xfId="88"/>
    <cellStyle name="_Model_RAB Мой_PREDEL.JKH.UTV.2011(v1.0.1)_INDEX.STATION.2012(v2.1)" xfId="89"/>
    <cellStyle name="_Model_RAB Мой_PREDEL.JKH.UTV.2011(v1.0.1)_TEPLO.PREDEL.2012.M(v1.1)_test" xfId="90"/>
    <cellStyle name="_Model_RAB Мой_PREDEL.JKH.UTV.2011(v1.1)" xfId="91"/>
    <cellStyle name="_Model_RAB Мой_REP.BLR.2012(v1.0)" xfId="92"/>
    <cellStyle name="_Model_RAB Мой_TEHSHEET" xfId="93"/>
    <cellStyle name="_Model_RAB Мой_TEPLO.PREDEL.2012.M(v1.1)" xfId="94"/>
    <cellStyle name="_Model_RAB Мой_TEPLO.PREDEL.2013(v2.0)" xfId="95"/>
    <cellStyle name="_Model_RAB Мой_TEST.TEMPLATE" xfId="96"/>
    <cellStyle name="_Model_RAB Мой_UPDATE.46EE.2011.TO.1.1" xfId="97"/>
    <cellStyle name="_Model_RAB Мой_UPDATE.46TE.2011.TO.1.1" xfId="98"/>
    <cellStyle name="_Model_RAB Мой_UPDATE.46TE.2011.TO.1.2" xfId="99"/>
    <cellStyle name="_Model_RAB Мой_UPDATE.BALANCE.WARM.2011YEAR.TO.1.1" xfId="100"/>
    <cellStyle name="_Model_RAB Мой_UPDATE.BALANCE.WARM.2011YEAR.TO.1.1_46TE.2011(v1.0)" xfId="101"/>
    <cellStyle name="_Model_RAB Мой_UPDATE.BALANCE.WARM.2011YEAR.TO.1.1_INDEX.STATION.2012(v1.0)_" xfId="102"/>
    <cellStyle name="_Model_RAB Мой_UPDATE.BALANCE.WARM.2011YEAR.TO.1.1_INDEX.STATION.2012(v2.0)" xfId="103"/>
    <cellStyle name="_Model_RAB Мой_UPDATE.BALANCE.WARM.2011YEAR.TO.1.1_INDEX.STATION.2012(v2.1)" xfId="104"/>
    <cellStyle name="_Model_RAB Мой_UPDATE.BALANCE.WARM.2011YEAR.TO.1.1_OREP.KU.2011.MONTHLY.02(v1.1)" xfId="105"/>
    <cellStyle name="_Model_RAB Мой_UPDATE.BALANCE.WARM.2011YEAR.TO.1.1_TEPLO.PREDEL.2012.M(v1.1)_test" xfId="106"/>
    <cellStyle name="_Model_RAB Мой_UPDATE.BALANCE.WARM.2011YEAR.TO.1.2" xfId="107"/>
    <cellStyle name="_Model_RAB Мой_UPDATE.BALANCE.WARM.2011YEAR.TO.1.4.64" xfId="108"/>
    <cellStyle name="_Model_RAB Мой_UPDATE.BALANCE.WARM.2011YEAR.TO.1.5.64" xfId="109"/>
    <cellStyle name="_Model_RAB Мой_UPDATE.MONITORING.OS.EE.2.02.TO.1.3.64" xfId="110"/>
    <cellStyle name="_Model_RAB Мой_UPDATE.NADB.JNVLS.APTEKA.2011.TO.1.3.4" xfId="111"/>
    <cellStyle name="_Model_RAB_MRSK_svod" xfId="112"/>
    <cellStyle name="_Model_RAB_MRSK_svod 2" xfId="113"/>
    <cellStyle name="_Model_RAB_MRSK_svod 2_OREP.KU.2011.MONTHLY.02(v0.1)" xfId="114"/>
    <cellStyle name="_Model_RAB_MRSK_svod 2_OREP.KU.2011.MONTHLY.02(v0.4)" xfId="115"/>
    <cellStyle name="_Model_RAB_MRSK_svod 2_OREP.KU.2011.MONTHLY.11(v1.4)" xfId="116"/>
    <cellStyle name="_Model_RAB_MRSK_svod 2_OREP.KU.2011.MONTHLY.11(v1.4)_UPDATE.BALANCE.WARM.2012YEAR.TO.1.1" xfId="117"/>
    <cellStyle name="_Model_RAB_MRSK_svod 2_OREP.KU.2011.MONTHLY.11(v1.4)_UPDATE.CALC.WARM.2012YEAR.TO.1.1" xfId="118"/>
    <cellStyle name="_Model_RAB_MRSK_svod 2_UPDATE.BALANCE.WARM.2012YEAR.TO.1.1" xfId="119"/>
    <cellStyle name="_Model_RAB_MRSK_svod 2_UPDATE.CALC.WARM.2012YEAR.TO.1.1" xfId="120"/>
    <cellStyle name="_Model_RAB_MRSK_svod 2_UPDATE.MONITORING.OS.EE.2.02.TO.1.3.64" xfId="121"/>
    <cellStyle name="_Model_RAB_MRSK_svod 2_UPDATE.OREP.KU.2011.MONTHLY.02.TO.1.2" xfId="122"/>
    <cellStyle name="_Model_RAB_MRSK_svod_46EE.2011(v1.0)" xfId="123"/>
    <cellStyle name="_Model_RAB_MRSK_svod_46EE.2011(v1.0)_46TE.2011(v1.0)" xfId="124"/>
    <cellStyle name="_Model_RAB_MRSK_svod_46EE.2011(v1.0)_INDEX.STATION.2012(v1.0)_" xfId="125"/>
    <cellStyle name="_Model_RAB_MRSK_svod_46EE.2011(v1.0)_INDEX.STATION.2012(v2.0)" xfId="126"/>
    <cellStyle name="_Model_RAB_MRSK_svod_46EE.2011(v1.0)_INDEX.STATION.2012(v2.1)" xfId="127"/>
    <cellStyle name="_Model_RAB_MRSK_svod_46EE.2011(v1.0)_TEPLO.PREDEL.2012.M(v1.1)_test" xfId="128"/>
    <cellStyle name="_Model_RAB_MRSK_svod_46EE.2011(v1.2)" xfId="129"/>
    <cellStyle name="_Model_RAB_MRSK_svod_46EP.2011(v2.0)" xfId="130"/>
    <cellStyle name="_Model_RAB_MRSK_svod_46EP.2012(v0.1)" xfId="131"/>
    <cellStyle name="_Model_RAB_MRSK_svod_46TE.2011(v1.0)" xfId="132"/>
    <cellStyle name="_Model_RAB_MRSK_svod_4DNS.UPDATE.EXAMPLE" xfId="133"/>
    <cellStyle name="_Model_RAB_MRSK_svod_ARMRAZR" xfId="134"/>
    <cellStyle name="_Model_RAB_MRSK_svod_BALANCE.WARM.2010.FACT(v1.0)" xfId="135"/>
    <cellStyle name="_Model_RAB_MRSK_svod_BALANCE.WARM.2010.PLAN" xfId="136"/>
    <cellStyle name="_Model_RAB_MRSK_svod_BALANCE.WARM.2011YEAR(v0.7)" xfId="137"/>
    <cellStyle name="_Model_RAB_MRSK_svod_BALANCE.WARM.2011YEAR.NEW.UPDATE.SCHEME" xfId="138"/>
    <cellStyle name="_Model_RAB_MRSK_svod_CALC.NORMATIV.KU(v0.2)" xfId="139"/>
    <cellStyle name="_Model_RAB_MRSK_svod_EE.2REK.P2011.4.78(v0.3)" xfId="140"/>
    <cellStyle name="_Model_RAB_MRSK_svod_FORM3.1.2013(v0.2)" xfId="141"/>
    <cellStyle name="_Model_RAB_MRSK_svod_FORM3.2013(v1.0)" xfId="142"/>
    <cellStyle name="_Model_RAB_MRSK_svod_FORM3.REG(v1.0)" xfId="143"/>
    <cellStyle name="_Model_RAB_MRSK_svod_FORM910.2012(v1.1)" xfId="144"/>
    <cellStyle name="_Model_RAB_MRSK_svod_INDEX.STATION.2012(v2.1)" xfId="145"/>
    <cellStyle name="_Model_RAB_MRSK_svod_INDEX.STATION.2013(v1.0)_патч до 1.1" xfId="146"/>
    <cellStyle name="_Model_RAB_MRSK_svod_INVEST.EE.PLAN.4.78(v0.1)" xfId="147"/>
    <cellStyle name="_Model_RAB_MRSK_svod_INVEST.EE.PLAN.4.78(v0.3)" xfId="148"/>
    <cellStyle name="_Model_RAB_MRSK_svod_INVEST.EE.PLAN.4.78(v1.0)" xfId="149"/>
    <cellStyle name="_Model_RAB_MRSK_svod_INVEST.EE.PLAN.4.78(v1.0)_PASSPORT.TEPLO.PROIZV(v2.0)" xfId="150"/>
    <cellStyle name="_Model_RAB_MRSK_svod_INVEST.EE.PLAN.4.78(v1.0)_PASSPORT.TEPLO.PROIZV(v2.0)_INDEX.STATION.2013(v1.0)_патч до 1.1" xfId="151"/>
    <cellStyle name="_Model_RAB_MRSK_svod_INVEST.EE.PLAN.4.78(v1.0)_PASSPORT.TEPLO.PROIZV(v2.0)_TEPLO.PREDEL.2013(v2.0)" xfId="152"/>
    <cellStyle name="_Model_RAB_MRSK_svod_INVEST.PLAN.4.78(v0.1)" xfId="153"/>
    <cellStyle name="_Model_RAB_MRSK_svod_INVEST.WARM.PLAN.4.78(v0.1)" xfId="154"/>
    <cellStyle name="_Model_RAB_MRSK_svod_INVEST_WARM_PLAN" xfId="155"/>
    <cellStyle name="_Model_RAB_MRSK_svod_NADB.JNVLP.APTEKA.2012(v1.0)_21_02_12" xfId="156"/>
    <cellStyle name="_Model_RAB_MRSK_svod_NADB.JNVLS.APTEKA.2011(v1.3.3)" xfId="157"/>
    <cellStyle name="_Model_RAB_MRSK_svod_NADB.JNVLS.APTEKA.2011(v1.3.3)_46TE.2011(v1.0)" xfId="158"/>
    <cellStyle name="_Model_RAB_MRSK_svod_NADB.JNVLS.APTEKA.2011(v1.3.3)_INDEX.STATION.2012(v1.0)_" xfId="159"/>
    <cellStyle name="_Model_RAB_MRSK_svod_NADB.JNVLS.APTEKA.2011(v1.3.3)_INDEX.STATION.2012(v2.0)" xfId="160"/>
    <cellStyle name="_Model_RAB_MRSK_svod_NADB.JNVLS.APTEKA.2011(v1.3.3)_INDEX.STATION.2012(v2.1)" xfId="161"/>
    <cellStyle name="_Model_RAB_MRSK_svod_NADB.JNVLS.APTEKA.2011(v1.3.3)_TEPLO.PREDEL.2012.M(v1.1)_test" xfId="162"/>
    <cellStyle name="_Model_RAB_MRSK_svod_NADB.JNVLS.APTEKA.2011(v1.3.4)" xfId="163"/>
    <cellStyle name="_Model_RAB_MRSK_svod_NADB.JNVLS.APTEKA.2011(v1.3.4)_46TE.2011(v1.0)" xfId="164"/>
    <cellStyle name="_Model_RAB_MRSK_svod_NADB.JNVLS.APTEKA.2011(v1.3.4)_INDEX.STATION.2012(v1.0)_" xfId="165"/>
    <cellStyle name="_Model_RAB_MRSK_svod_NADB.JNVLS.APTEKA.2011(v1.3.4)_INDEX.STATION.2012(v2.0)" xfId="166"/>
    <cellStyle name="_Model_RAB_MRSK_svod_NADB.JNVLS.APTEKA.2011(v1.3.4)_INDEX.STATION.2012(v2.1)" xfId="167"/>
    <cellStyle name="_Model_RAB_MRSK_svod_NADB.JNVLS.APTEKA.2011(v1.3.4)_TEPLO.PREDEL.2012.M(v1.1)_test" xfId="168"/>
    <cellStyle name="_Model_RAB_MRSK_svod_PASSPORT.TEPLO.PROIZV(v2.0)" xfId="169"/>
    <cellStyle name="_Model_RAB_MRSK_svod_PASSPORT.TEPLO.PROIZV(v2.1)" xfId="170"/>
    <cellStyle name="_Model_RAB_MRSK_svod_PASSPORT.TEPLO.SETI(v0.7)" xfId="171"/>
    <cellStyle name="_Model_RAB_MRSK_svod_PASSPORT.TEPLO.SETI(v1.0)" xfId="172"/>
    <cellStyle name="_Model_RAB_MRSK_svod_PREDEL.JKH.UTV.2011(v1.0.1)" xfId="173"/>
    <cellStyle name="_Model_RAB_MRSK_svod_PREDEL.JKH.UTV.2011(v1.0.1)_46TE.2011(v1.0)" xfId="174"/>
    <cellStyle name="_Model_RAB_MRSK_svod_PREDEL.JKH.UTV.2011(v1.0.1)_INDEX.STATION.2012(v1.0)_" xfId="175"/>
    <cellStyle name="_Model_RAB_MRSK_svod_PREDEL.JKH.UTV.2011(v1.0.1)_INDEX.STATION.2012(v2.0)" xfId="176"/>
    <cellStyle name="_Model_RAB_MRSK_svod_PREDEL.JKH.UTV.2011(v1.0.1)_INDEX.STATION.2012(v2.1)" xfId="177"/>
    <cellStyle name="_Model_RAB_MRSK_svod_PREDEL.JKH.UTV.2011(v1.0.1)_TEPLO.PREDEL.2012.M(v1.1)_test" xfId="178"/>
    <cellStyle name="_Model_RAB_MRSK_svod_PREDEL.JKH.UTV.2011(v1.1)" xfId="179"/>
    <cellStyle name="_Model_RAB_MRSK_svod_REP.BLR.2012(v1.0)" xfId="180"/>
    <cellStyle name="_Model_RAB_MRSK_svod_TEHSHEET" xfId="181"/>
    <cellStyle name="_Model_RAB_MRSK_svod_TEPLO.PREDEL.2012.M(v1.1)" xfId="182"/>
    <cellStyle name="_Model_RAB_MRSK_svod_TEPLO.PREDEL.2013(v2.0)" xfId="183"/>
    <cellStyle name="_Model_RAB_MRSK_svod_TEST.TEMPLATE" xfId="184"/>
    <cellStyle name="_Model_RAB_MRSK_svod_UPDATE.46EE.2011.TO.1.1" xfId="185"/>
    <cellStyle name="_Model_RAB_MRSK_svod_UPDATE.46TE.2011.TO.1.1" xfId="186"/>
    <cellStyle name="_Model_RAB_MRSK_svod_UPDATE.46TE.2011.TO.1.2" xfId="187"/>
    <cellStyle name="_Model_RAB_MRSK_svod_UPDATE.BALANCE.WARM.2011YEAR.TO.1.1" xfId="188"/>
    <cellStyle name="_Model_RAB_MRSK_svod_UPDATE.BALANCE.WARM.2011YEAR.TO.1.1_46TE.2011(v1.0)" xfId="189"/>
    <cellStyle name="_Model_RAB_MRSK_svod_UPDATE.BALANCE.WARM.2011YEAR.TO.1.1_INDEX.STATION.2012(v1.0)_" xfId="190"/>
    <cellStyle name="_Model_RAB_MRSK_svod_UPDATE.BALANCE.WARM.2011YEAR.TO.1.1_INDEX.STATION.2012(v2.0)" xfId="191"/>
    <cellStyle name="_Model_RAB_MRSK_svod_UPDATE.BALANCE.WARM.2011YEAR.TO.1.1_INDEX.STATION.2012(v2.1)" xfId="192"/>
    <cellStyle name="_Model_RAB_MRSK_svod_UPDATE.BALANCE.WARM.2011YEAR.TO.1.1_OREP.KU.2011.MONTHLY.02(v1.1)" xfId="193"/>
    <cellStyle name="_Model_RAB_MRSK_svod_UPDATE.BALANCE.WARM.2011YEAR.TO.1.1_TEPLO.PREDEL.2012.M(v1.1)_test" xfId="194"/>
    <cellStyle name="_Model_RAB_MRSK_svod_UPDATE.BALANCE.WARM.2011YEAR.TO.1.2" xfId="195"/>
    <cellStyle name="_Model_RAB_MRSK_svod_UPDATE.BALANCE.WARM.2011YEAR.TO.1.4.64" xfId="196"/>
    <cellStyle name="_Model_RAB_MRSK_svod_UPDATE.BALANCE.WARM.2011YEAR.TO.1.5.64" xfId="197"/>
    <cellStyle name="_Model_RAB_MRSK_svod_UPDATE.MONITORING.OS.EE.2.02.TO.1.3.64" xfId="198"/>
    <cellStyle name="_Model_RAB_MRSK_svod_UPDATE.NADB.JNVLS.APTEKA.2011.TO.1.3.4" xfId="199"/>
    <cellStyle name="_Plug" xfId="200"/>
    <cellStyle name="_Plug_4DNS.UPDATE.EXAMPLE" xfId="201"/>
    <cellStyle name="_Plug_4DNS.UPDATE.EXAMPLE_INDEX.STATION.2013(v1.0)_патч до 1.1" xfId="202"/>
    <cellStyle name="_Бюджет2006_ПОКАЗАТЕЛИ СВОДНЫЕ" xfId="203"/>
    <cellStyle name="_ВО ОП ТЭС-ОТ- 2007" xfId="204"/>
    <cellStyle name="_ВО ОП ТЭС-ОТ- 2007_Новая инструкция1_фст" xfId="205"/>
    <cellStyle name="_ВФ ОАО ТЭС-ОТ- 2009" xfId="206"/>
    <cellStyle name="_ВФ ОАО ТЭС-ОТ- 2009_Новая инструкция1_фст" xfId="207"/>
    <cellStyle name="_выручка по присоединениям2" xfId="208"/>
    <cellStyle name="_выручка по присоединениям2_Новая инструкция1_фст" xfId="209"/>
    <cellStyle name="_Договор аренды ЯЭ с разбивкой" xfId="210"/>
    <cellStyle name="_Договор аренды ЯЭ с разбивкой_Новая инструкция1_фст" xfId="211"/>
    <cellStyle name="_Защита ФЗП" xfId="212"/>
    <cellStyle name="_Исходные данные для модели" xfId="213"/>
    <cellStyle name="_Исходные данные для модели_Новая инструкция1_фст" xfId="214"/>
    <cellStyle name="_Консолидация-2008-проект-new" xfId="215"/>
    <cellStyle name="_МОДЕЛЬ_1 (2)" xfId="216"/>
    <cellStyle name="_МОДЕЛЬ_1 (2) 2" xfId="217"/>
    <cellStyle name="_МОДЕЛЬ_1 (2) 2_OREP.KU.2011.MONTHLY.02(v0.1)" xfId="218"/>
    <cellStyle name="_МОДЕЛЬ_1 (2) 2_OREP.KU.2011.MONTHLY.02(v0.4)" xfId="219"/>
    <cellStyle name="_МОДЕЛЬ_1 (2) 2_OREP.KU.2011.MONTHLY.11(v1.4)" xfId="220"/>
    <cellStyle name="_МОДЕЛЬ_1 (2) 2_OREP.KU.2011.MONTHLY.11(v1.4)_UPDATE.BALANCE.WARM.2012YEAR.TO.1.1" xfId="221"/>
    <cellStyle name="_МОДЕЛЬ_1 (2) 2_OREP.KU.2011.MONTHLY.11(v1.4)_UPDATE.CALC.WARM.2012YEAR.TO.1.1" xfId="222"/>
    <cellStyle name="_МОДЕЛЬ_1 (2) 2_UPDATE.BALANCE.WARM.2012YEAR.TO.1.1" xfId="223"/>
    <cellStyle name="_МОДЕЛЬ_1 (2) 2_UPDATE.CALC.WARM.2012YEAR.TO.1.1" xfId="224"/>
    <cellStyle name="_МОДЕЛЬ_1 (2) 2_UPDATE.MONITORING.OS.EE.2.02.TO.1.3.64" xfId="225"/>
    <cellStyle name="_МОДЕЛЬ_1 (2) 2_UPDATE.OREP.KU.2011.MONTHLY.02.TO.1.2" xfId="226"/>
    <cellStyle name="_МОДЕЛЬ_1 (2)_46EE.2011(v1.0)" xfId="227"/>
    <cellStyle name="_МОДЕЛЬ_1 (2)_46EE.2011(v1.0)_46TE.2011(v1.0)" xfId="228"/>
    <cellStyle name="_МОДЕЛЬ_1 (2)_46EE.2011(v1.0)_INDEX.STATION.2012(v1.0)_" xfId="229"/>
    <cellStyle name="_МОДЕЛЬ_1 (2)_46EE.2011(v1.0)_INDEX.STATION.2012(v2.0)" xfId="230"/>
    <cellStyle name="_МОДЕЛЬ_1 (2)_46EE.2011(v1.0)_INDEX.STATION.2012(v2.1)" xfId="231"/>
    <cellStyle name="_МОДЕЛЬ_1 (2)_46EE.2011(v1.0)_TEPLO.PREDEL.2012.M(v1.1)_test" xfId="232"/>
    <cellStyle name="_МОДЕЛЬ_1 (2)_46EE.2011(v1.2)" xfId="233"/>
    <cellStyle name="_МОДЕЛЬ_1 (2)_46EP.2011(v2.0)" xfId="234"/>
    <cellStyle name="_МОДЕЛЬ_1 (2)_46EP.2012(v0.1)" xfId="235"/>
    <cellStyle name="_МОДЕЛЬ_1 (2)_46TE.2011(v1.0)" xfId="236"/>
    <cellStyle name="_МОДЕЛЬ_1 (2)_4DNS.UPDATE.EXAMPLE" xfId="237"/>
    <cellStyle name="_МОДЕЛЬ_1 (2)_ARMRAZR" xfId="238"/>
    <cellStyle name="_МОДЕЛЬ_1 (2)_BALANCE.WARM.2010.FACT(v1.0)" xfId="239"/>
    <cellStyle name="_МОДЕЛЬ_1 (2)_BALANCE.WARM.2010.PLAN" xfId="240"/>
    <cellStyle name="_МОДЕЛЬ_1 (2)_BALANCE.WARM.2011YEAR(v0.7)" xfId="241"/>
    <cellStyle name="_МОДЕЛЬ_1 (2)_BALANCE.WARM.2011YEAR.NEW.UPDATE.SCHEME" xfId="242"/>
    <cellStyle name="_МОДЕЛЬ_1 (2)_CALC.NORMATIV.KU(v0.2)" xfId="243"/>
    <cellStyle name="_МОДЕЛЬ_1 (2)_EE.2REK.P2011.4.78(v0.3)" xfId="244"/>
    <cellStyle name="_МОДЕЛЬ_1 (2)_FORM3.1.2013(v0.2)" xfId="245"/>
    <cellStyle name="_МОДЕЛЬ_1 (2)_FORM3.2013(v1.0)" xfId="246"/>
    <cellStyle name="_МОДЕЛЬ_1 (2)_FORM3.REG(v1.0)" xfId="247"/>
    <cellStyle name="_МОДЕЛЬ_1 (2)_FORM910.2012(v1.1)" xfId="248"/>
    <cellStyle name="_МОДЕЛЬ_1 (2)_INDEX.STATION.2012(v2.1)" xfId="249"/>
    <cellStyle name="_МОДЕЛЬ_1 (2)_INDEX.STATION.2013(v1.0)_патч до 1.1" xfId="250"/>
    <cellStyle name="_МОДЕЛЬ_1 (2)_INVEST.EE.PLAN.4.78(v0.1)" xfId="251"/>
    <cellStyle name="_МОДЕЛЬ_1 (2)_INVEST.EE.PLAN.4.78(v0.3)" xfId="252"/>
    <cellStyle name="_МОДЕЛЬ_1 (2)_INVEST.EE.PLAN.4.78(v1.0)" xfId="253"/>
    <cellStyle name="_МОДЕЛЬ_1 (2)_INVEST.EE.PLAN.4.78(v1.0)_PASSPORT.TEPLO.PROIZV(v2.0)" xfId="254"/>
    <cellStyle name="_МОДЕЛЬ_1 (2)_INVEST.EE.PLAN.4.78(v1.0)_PASSPORT.TEPLO.PROIZV(v2.0)_INDEX.STATION.2013(v1.0)_патч до 1.1" xfId="255"/>
    <cellStyle name="_МОДЕЛЬ_1 (2)_INVEST.EE.PLAN.4.78(v1.0)_PASSPORT.TEPLO.PROIZV(v2.0)_TEPLO.PREDEL.2013(v2.0)" xfId="256"/>
    <cellStyle name="_МОДЕЛЬ_1 (2)_INVEST.PLAN.4.78(v0.1)" xfId="257"/>
    <cellStyle name="_МОДЕЛЬ_1 (2)_INVEST.WARM.PLAN.4.78(v0.1)" xfId="258"/>
    <cellStyle name="_МОДЕЛЬ_1 (2)_INVEST_WARM_PLAN" xfId="259"/>
    <cellStyle name="_МОДЕЛЬ_1 (2)_NADB.JNVLP.APTEKA.2012(v1.0)_21_02_12" xfId="260"/>
    <cellStyle name="_МОДЕЛЬ_1 (2)_NADB.JNVLS.APTEKA.2011(v1.3.3)" xfId="261"/>
    <cellStyle name="_МОДЕЛЬ_1 (2)_NADB.JNVLS.APTEKA.2011(v1.3.3)_46TE.2011(v1.0)" xfId="262"/>
    <cellStyle name="_МОДЕЛЬ_1 (2)_NADB.JNVLS.APTEKA.2011(v1.3.3)_INDEX.STATION.2012(v1.0)_" xfId="263"/>
    <cellStyle name="_МОДЕЛЬ_1 (2)_NADB.JNVLS.APTEKA.2011(v1.3.3)_INDEX.STATION.2012(v2.0)" xfId="264"/>
    <cellStyle name="_МОДЕЛЬ_1 (2)_NADB.JNVLS.APTEKA.2011(v1.3.3)_INDEX.STATION.2012(v2.1)" xfId="265"/>
    <cellStyle name="_МОДЕЛЬ_1 (2)_NADB.JNVLS.APTEKA.2011(v1.3.3)_TEPLO.PREDEL.2012.M(v1.1)_test" xfId="266"/>
    <cellStyle name="_МОДЕЛЬ_1 (2)_NADB.JNVLS.APTEKA.2011(v1.3.4)" xfId="267"/>
    <cellStyle name="_МОДЕЛЬ_1 (2)_NADB.JNVLS.APTEKA.2011(v1.3.4)_46TE.2011(v1.0)" xfId="268"/>
    <cellStyle name="_МОДЕЛЬ_1 (2)_NADB.JNVLS.APTEKA.2011(v1.3.4)_INDEX.STATION.2012(v1.0)_" xfId="269"/>
    <cellStyle name="_МОДЕЛЬ_1 (2)_NADB.JNVLS.APTEKA.2011(v1.3.4)_INDEX.STATION.2012(v2.0)" xfId="270"/>
    <cellStyle name="_МОДЕЛЬ_1 (2)_NADB.JNVLS.APTEKA.2011(v1.3.4)_INDEX.STATION.2012(v2.1)" xfId="271"/>
    <cellStyle name="_МОДЕЛЬ_1 (2)_NADB.JNVLS.APTEKA.2011(v1.3.4)_TEPLO.PREDEL.2012.M(v1.1)_test" xfId="272"/>
    <cellStyle name="_МОДЕЛЬ_1 (2)_PASSPORT.TEPLO.PROIZV(v2.0)" xfId="273"/>
    <cellStyle name="_МОДЕЛЬ_1 (2)_PASSPORT.TEPLO.PROIZV(v2.1)" xfId="274"/>
    <cellStyle name="_МОДЕЛЬ_1 (2)_PASSPORT.TEPLO.SETI(v0.7)" xfId="275"/>
    <cellStyle name="_МОДЕЛЬ_1 (2)_PASSPORT.TEPLO.SETI(v1.0)" xfId="276"/>
    <cellStyle name="_МОДЕЛЬ_1 (2)_PREDEL.JKH.UTV.2011(v1.0.1)" xfId="277"/>
    <cellStyle name="_МОДЕЛЬ_1 (2)_PREDEL.JKH.UTV.2011(v1.0.1)_46TE.2011(v1.0)" xfId="278"/>
    <cellStyle name="_МОДЕЛЬ_1 (2)_PREDEL.JKH.UTV.2011(v1.0.1)_INDEX.STATION.2012(v1.0)_" xfId="279"/>
    <cellStyle name="_МОДЕЛЬ_1 (2)_PREDEL.JKH.UTV.2011(v1.0.1)_INDEX.STATION.2012(v2.0)" xfId="280"/>
    <cellStyle name="_МОДЕЛЬ_1 (2)_PREDEL.JKH.UTV.2011(v1.0.1)_INDEX.STATION.2012(v2.1)" xfId="281"/>
    <cellStyle name="_МОДЕЛЬ_1 (2)_PREDEL.JKH.UTV.2011(v1.0.1)_TEPLO.PREDEL.2012.M(v1.1)_test" xfId="282"/>
    <cellStyle name="_МОДЕЛЬ_1 (2)_PREDEL.JKH.UTV.2011(v1.1)" xfId="283"/>
    <cellStyle name="_МОДЕЛЬ_1 (2)_REP.BLR.2012(v1.0)" xfId="284"/>
    <cellStyle name="_МОДЕЛЬ_1 (2)_TEHSHEET" xfId="285"/>
    <cellStyle name="_МОДЕЛЬ_1 (2)_TEPLO.PREDEL.2012.M(v1.1)" xfId="286"/>
    <cellStyle name="_МОДЕЛЬ_1 (2)_TEPLO.PREDEL.2013(v2.0)" xfId="287"/>
    <cellStyle name="_МОДЕЛЬ_1 (2)_TEST.TEMPLATE" xfId="288"/>
    <cellStyle name="_МОДЕЛЬ_1 (2)_UPDATE.46EE.2011.TO.1.1" xfId="289"/>
    <cellStyle name="_МОДЕЛЬ_1 (2)_UPDATE.46TE.2011.TO.1.1" xfId="290"/>
    <cellStyle name="_МОДЕЛЬ_1 (2)_UPDATE.46TE.2011.TO.1.2" xfId="291"/>
    <cellStyle name="_МОДЕЛЬ_1 (2)_UPDATE.BALANCE.WARM.2011YEAR.TO.1.1" xfId="292"/>
    <cellStyle name="_МОДЕЛЬ_1 (2)_UPDATE.BALANCE.WARM.2011YEAR.TO.1.1_46TE.2011(v1.0)" xfId="293"/>
    <cellStyle name="_МОДЕЛЬ_1 (2)_UPDATE.BALANCE.WARM.2011YEAR.TO.1.1_INDEX.STATION.2012(v1.0)_" xfId="294"/>
    <cellStyle name="_МОДЕЛЬ_1 (2)_UPDATE.BALANCE.WARM.2011YEAR.TO.1.1_INDEX.STATION.2012(v2.0)" xfId="295"/>
    <cellStyle name="_МОДЕЛЬ_1 (2)_UPDATE.BALANCE.WARM.2011YEAR.TO.1.1_INDEX.STATION.2012(v2.1)" xfId="296"/>
    <cellStyle name="_МОДЕЛЬ_1 (2)_UPDATE.BALANCE.WARM.2011YEAR.TO.1.1_OREP.KU.2011.MONTHLY.02(v1.1)" xfId="297"/>
    <cellStyle name="_МОДЕЛЬ_1 (2)_UPDATE.BALANCE.WARM.2011YEAR.TO.1.1_TEPLO.PREDEL.2012.M(v1.1)_test" xfId="298"/>
    <cellStyle name="_МОДЕЛЬ_1 (2)_UPDATE.BALANCE.WARM.2011YEAR.TO.1.2" xfId="299"/>
    <cellStyle name="_МОДЕЛЬ_1 (2)_UPDATE.BALANCE.WARM.2011YEAR.TO.1.4.64" xfId="300"/>
    <cellStyle name="_МОДЕЛЬ_1 (2)_UPDATE.BALANCE.WARM.2011YEAR.TO.1.5.64" xfId="301"/>
    <cellStyle name="_МОДЕЛЬ_1 (2)_UPDATE.MONITORING.OS.EE.2.02.TO.1.3.64" xfId="302"/>
    <cellStyle name="_МОДЕЛЬ_1 (2)_UPDATE.NADB.JNVLS.APTEKA.2011.TO.1.3.4" xfId="303"/>
    <cellStyle name="_НВВ 2009 постатейно свод по филиалам_09_02_09" xfId="304"/>
    <cellStyle name="_НВВ 2009 постатейно свод по филиалам_09_02_09_Новая инструкция1_фст" xfId="305"/>
    <cellStyle name="_НВВ 2009 постатейно свод по филиалам_для Валентина" xfId="306"/>
    <cellStyle name="_НВВ 2009 постатейно свод по филиалам_для Валентина_Новая инструкция1_фст" xfId="307"/>
    <cellStyle name="_Омск" xfId="308"/>
    <cellStyle name="_Омск_Новая инструкция1_фст" xfId="309"/>
    <cellStyle name="_ОТ ИД 2009" xfId="310"/>
    <cellStyle name="_ОТ ИД 2009_Новая инструкция1_фст" xfId="311"/>
    <cellStyle name="_пр 5 тариф RAB" xfId="312"/>
    <cellStyle name="_пр 5 тариф RAB 2" xfId="313"/>
    <cellStyle name="_пр 5 тариф RAB 2_OREP.KU.2011.MONTHLY.02(v0.1)" xfId="314"/>
    <cellStyle name="_пр 5 тариф RAB 2_OREP.KU.2011.MONTHLY.02(v0.4)" xfId="315"/>
    <cellStyle name="_пр 5 тариф RAB 2_OREP.KU.2011.MONTHLY.11(v1.4)" xfId="316"/>
    <cellStyle name="_пр 5 тариф RAB 2_OREP.KU.2011.MONTHLY.11(v1.4)_UPDATE.BALANCE.WARM.2012YEAR.TO.1.1" xfId="317"/>
    <cellStyle name="_пр 5 тариф RAB 2_OREP.KU.2011.MONTHLY.11(v1.4)_UPDATE.CALC.WARM.2012YEAR.TO.1.1" xfId="318"/>
    <cellStyle name="_пр 5 тариф RAB 2_UPDATE.BALANCE.WARM.2012YEAR.TO.1.1" xfId="319"/>
    <cellStyle name="_пр 5 тариф RAB 2_UPDATE.CALC.WARM.2012YEAR.TO.1.1" xfId="320"/>
    <cellStyle name="_пр 5 тариф RAB 2_UPDATE.MONITORING.OS.EE.2.02.TO.1.3.64" xfId="321"/>
    <cellStyle name="_пр 5 тариф RAB 2_UPDATE.OREP.KU.2011.MONTHLY.02.TO.1.2" xfId="322"/>
    <cellStyle name="_пр 5 тариф RAB_46EE.2011(v1.0)" xfId="323"/>
    <cellStyle name="_пр 5 тариф RAB_46EE.2011(v1.0)_46TE.2011(v1.0)" xfId="324"/>
    <cellStyle name="_пр 5 тариф RAB_46EE.2011(v1.0)_INDEX.STATION.2012(v1.0)_" xfId="325"/>
    <cellStyle name="_пр 5 тариф RAB_46EE.2011(v1.0)_INDEX.STATION.2012(v2.0)" xfId="326"/>
    <cellStyle name="_пр 5 тариф RAB_46EE.2011(v1.0)_INDEX.STATION.2012(v2.1)" xfId="327"/>
    <cellStyle name="_пр 5 тариф RAB_46EE.2011(v1.0)_TEPLO.PREDEL.2012.M(v1.1)_test" xfId="328"/>
    <cellStyle name="_пр 5 тариф RAB_46EE.2011(v1.2)" xfId="329"/>
    <cellStyle name="_пр 5 тариф RAB_46EP.2011(v2.0)" xfId="330"/>
    <cellStyle name="_пр 5 тариф RAB_46EP.2012(v0.1)" xfId="331"/>
    <cellStyle name="_пр 5 тариф RAB_46TE.2011(v1.0)" xfId="332"/>
    <cellStyle name="_пр 5 тариф RAB_4DNS.UPDATE.EXAMPLE" xfId="333"/>
    <cellStyle name="_пр 5 тариф RAB_ARMRAZR" xfId="334"/>
    <cellStyle name="_пр 5 тариф RAB_BALANCE.WARM.2010.FACT(v1.0)" xfId="335"/>
    <cellStyle name="_пр 5 тариф RAB_BALANCE.WARM.2010.PLAN" xfId="336"/>
    <cellStyle name="_пр 5 тариф RAB_BALANCE.WARM.2011YEAR(v0.7)" xfId="337"/>
    <cellStyle name="_пр 5 тариф RAB_BALANCE.WARM.2011YEAR.NEW.UPDATE.SCHEME" xfId="338"/>
    <cellStyle name="_пр 5 тариф RAB_CALC.NORMATIV.KU(v0.2)" xfId="339"/>
    <cellStyle name="_пр 5 тариф RAB_EE.2REK.P2011.4.78(v0.3)" xfId="340"/>
    <cellStyle name="_пр 5 тариф RAB_FORM3.1.2013(v0.2)" xfId="341"/>
    <cellStyle name="_пр 5 тариф RAB_FORM3.2013(v1.0)" xfId="342"/>
    <cellStyle name="_пр 5 тариф RAB_FORM3.REG(v1.0)" xfId="343"/>
    <cellStyle name="_пр 5 тариф RAB_FORM910.2012(v1.1)" xfId="344"/>
    <cellStyle name="_пр 5 тариф RAB_INDEX.STATION.2012(v2.1)" xfId="345"/>
    <cellStyle name="_пр 5 тариф RAB_INDEX.STATION.2013(v1.0)_патч до 1.1" xfId="346"/>
    <cellStyle name="_пр 5 тариф RAB_INVEST.EE.PLAN.4.78(v0.1)" xfId="347"/>
    <cellStyle name="_пр 5 тариф RAB_INVEST.EE.PLAN.4.78(v0.3)" xfId="348"/>
    <cellStyle name="_пр 5 тариф RAB_INVEST.EE.PLAN.4.78(v1.0)" xfId="349"/>
    <cellStyle name="_пр 5 тариф RAB_INVEST.EE.PLAN.4.78(v1.0)_PASSPORT.TEPLO.PROIZV(v2.0)" xfId="350"/>
    <cellStyle name="_пр 5 тариф RAB_INVEST.EE.PLAN.4.78(v1.0)_PASSPORT.TEPLO.PROIZV(v2.0)_INDEX.STATION.2013(v1.0)_патч до 1.1" xfId="351"/>
    <cellStyle name="_пр 5 тариф RAB_INVEST.EE.PLAN.4.78(v1.0)_PASSPORT.TEPLO.PROIZV(v2.0)_TEPLO.PREDEL.2013(v2.0)" xfId="352"/>
    <cellStyle name="_пр 5 тариф RAB_INVEST.PLAN.4.78(v0.1)" xfId="353"/>
    <cellStyle name="_пр 5 тариф RAB_INVEST.WARM.PLAN.4.78(v0.1)" xfId="354"/>
    <cellStyle name="_пр 5 тариф RAB_INVEST_WARM_PLAN" xfId="355"/>
    <cellStyle name="_пр 5 тариф RAB_NADB.JNVLP.APTEKA.2012(v1.0)_21_02_12" xfId="356"/>
    <cellStyle name="_пр 5 тариф RAB_NADB.JNVLS.APTEKA.2011(v1.3.3)" xfId="357"/>
    <cellStyle name="_пр 5 тариф RAB_NADB.JNVLS.APTEKA.2011(v1.3.3)_46TE.2011(v1.0)" xfId="358"/>
    <cellStyle name="_пр 5 тариф RAB_NADB.JNVLS.APTEKA.2011(v1.3.3)_INDEX.STATION.2012(v1.0)_" xfId="359"/>
    <cellStyle name="_пр 5 тариф RAB_NADB.JNVLS.APTEKA.2011(v1.3.3)_INDEX.STATION.2012(v2.0)" xfId="360"/>
    <cellStyle name="_пр 5 тариф RAB_NADB.JNVLS.APTEKA.2011(v1.3.3)_INDEX.STATION.2012(v2.1)" xfId="361"/>
    <cellStyle name="_пр 5 тариф RAB_NADB.JNVLS.APTEKA.2011(v1.3.3)_TEPLO.PREDEL.2012.M(v1.1)_test" xfId="362"/>
    <cellStyle name="_пр 5 тариф RAB_NADB.JNVLS.APTEKA.2011(v1.3.4)" xfId="363"/>
    <cellStyle name="_пр 5 тариф RAB_NADB.JNVLS.APTEKA.2011(v1.3.4)_46TE.2011(v1.0)" xfId="364"/>
    <cellStyle name="_пр 5 тариф RAB_NADB.JNVLS.APTEKA.2011(v1.3.4)_INDEX.STATION.2012(v1.0)_" xfId="365"/>
    <cellStyle name="_пр 5 тариф RAB_NADB.JNVLS.APTEKA.2011(v1.3.4)_INDEX.STATION.2012(v2.0)" xfId="366"/>
    <cellStyle name="_пр 5 тариф RAB_NADB.JNVLS.APTEKA.2011(v1.3.4)_INDEX.STATION.2012(v2.1)" xfId="367"/>
    <cellStyle name="_пр 5 тариф RAB_NADB.JNVLS.APTEKA.2011(v1.3.4)_TEPLO.PREDEL.2012.M(v1.1)_test" xfId="368"/>
    <cellStyle name="_пр 5 тариф RAB_PASSPORT.TEPLO.PROIZV(v2.0)" xfId="369"/>
    <cellStyle name="_пр 5 тариф RAB_PASSPORT.TEPLO.PROIZV(v2.1)" xfId="370"/>
    <cellStyle name="_пр 5 тариф RAB_PASSPORT.TEPLO.SETI(v0.7)" xfId="371"/>
    <cellStyle name="_пр 5 тариф RAB_PASSPORT.TEPLO.SETI(v1.0)" xfId="372"/>
    <cellStyle name="_пр 5 тариф RAB_PREDEL.JKH.UTV.2011(v1.0.1)" xfId="373"/>
    <cellStyle name="_пр 5 тариф RAB_PREDEL.JKH.UTV.2011(v1.0.1)_46TE.2011(v1.0)" xfId="374"/>
    <cellStyle name="_пр 5 тариф RAB_PREDEL.JKH.UTV.2011(v1.0.1)_INDEX.STATION.2012(v1.0)_" xfId="375"/>
    <cellStyle name="_пр 5 тариф RAB_PREDEL.JKH.UTV.2011(v1.0.1)_INDEX.STATION.2012(v2.0)" xfId="376"/>
    <cellStyle name="_пр 5 тариф RAB_PREDEL.JKH.UTV.2011(v1.0.1)_INDEX.STATION.2012(v2.1)" xfId="377"/>
    <cellStyle name="_пр 5 тариф RAB_PREDEL.JKH.UTV.2011(v1.0.1)_TEPLO.PREDEL.2012.M(v1.1)_test" xfId="378"/>
    <cellStyle name="_пр 5 тариф RAB_PREDEL.JKH.UTV.2011(v1.1)" xfId="379"/>
    <cellStyle name="_пр 5 тариф RAB_REP.BLR.2012(v1.0)" xfId="380"/>
    <cellStyle name="_пр 5 тариф RAB_TEHSHEET" xfId="381"/>
    <cellStyle name="_пр 5 тариф RAB_TEPLO.PREDEL.2012.M(v1.1)" xfId="382"/>
    <cellStyle name="_пр 5 тариф RAB_TEPLO.PREDEL.2013(v2.0)" xfId="383"/>
    <cellStyle name="_пр 5 тариф RAB_TEST.TEMPLATE" xfId="384"/>
    <cellStyle name="_пр 5 тариф RAB_UPDATE.46EE.2011.TO.1.1" xfId="385"/>
    <cellStyle name="_пр 5 тариф RAB_UPDATE.46TE.2011.TO.1.1" xfId="386"/>
    <cellStyle name="_пр 5 тариф RAB_UPDATE.46TE.2011.TO.1.2" xfId="387"/>
    <cellStyle name="_пр 5 тариф RAB_UPDATE.BALANCE.WARM.2011YEAR.TO.1.1" xfId="388"/>
    <cellStyle name="_пр 5 тариф RAB_UPDATE.BALANCE.WARM.2011YEAR.TO.1.1_46TE.2011(v1.0)" xfId="389"/>
    <cellStyle name="_пр 5 тариф RAB_UPDATE.BALANCE.WARM.2011YEAR.TO.1.1_INDEX.STATION.2012(v1.0)_" xfId="390"/>
    <cellStyle name="_пр 5 тариф RAB_UPDATE.BALANCE.WARM.2011YEAR.TO.1.1_INDEX.STATION.2012(v2.0)" xfId="391"/>
    <cellStyle name="_пр 5 тариф RAB_UPDATE.BALANCE.WARM.2011YEAR.TO.1.1_INDEX.STATION.2012(v2.1)" xfId="392"/>
    <cellStyle name="_пр 5 тариф RAB_UPDATE.BALANCE.WARM.2011YEAR.TO.1.1_OREP.KU.2011.MONTHLY.02(v1.1)" xfId="393"/>
    <cellStyle name="_пр 5 тариф RAB_UPDATE.BALANCE.WARM.2011YEAR.TO.1.1_TEPLO.PREDEL.2012.M(v1.1)_test" xfId="394"/>
    <cellStyle name="_пр 5 тариф RAB_UPDATE.BALANCE.WARM.2011YEAR.TO.1.2" xfId="395"/>
    <cellStyle name="_пр 5 тариф RAB_UPDATE.BALANCE.WARM.2011YEAR.TO.1.4.64" xfId="396"/>
    <cellStyle name="_пр 5 тариф RAB_UPDATE.BALANCE.WARM.2011YEAR.TO.1.5.64" xfId="397"/>
    <cellStyle name="_пр 5 тариф RAB_UPDATE.MONITORING.OS.EE.2.02.TO.1.3.64" xfId="398"/>
    <cellStyle name="_пр 5 тариф RAB_UPDATE.NADB.JNVLS.APTEKA.2011.TO.1.3.4" xfId="399"/>
    <cellStyle name="_Предожение _ДБП_2009 г ( согласованные БП)  (2)" xfId="400"/>
    <cellStyle name="_Предожение _ДБП_2009 г ( согласованные БП)  (2)_Новая инструкция1_фст" xfId="401"/>
    <cellStyle name="_Приложение 2 0806 факт" xfId="402"/>
    <cellStyle name="_Приложение МТС-3-КС" xfId="403"/>
    <cellStyle name="_Приложение МТС-3-КС_Новая инструкция1_фст" xfId="404"/>
    <cellStyle name="_Приложение-МТС--2-1" xfId="405"/>
    <cellStyle name="_Приложение-МТС--2-1_Новая инструкция1_фст" xfId="406"/>
    <cellStyle name="_Расчет RAB_22072008" xfId="407"/>
    <cellStyle name="_Расчет RAB_22072008 2" xfId="408"/>
    <cellStyle name="_Расчет RAB_22072008 2_OREP.KU.2011.MONTHLY.02(v0.1)" xfId="409"/>
    <cellStyle name="_Расчет RAB_22072008 2_OREP.KU.2011.MONTHLY.02(v0.4)" xfId="410"/>
    <cellStyle name="_Расчет RAB_22072008 2_OREP.KU.2011.MONTHLY.11(v1.4)" xfId="411"/>
    <cellStyle name="_Расчет RAB_22072008 2_OREP.KU.2011.MONTHLY.11(v1.4)_UPDATE.BALANCE.WARM.2012YEAR.TO.1.1" xfId="412"/>
    <cellStyle name="_Расчет RAB_22072008 2_OREP.KU.2011.MONTHLY.11(v1.4)_UPDATE.CALC.WARM.2012YEAR.TO.1.1" xfId="413"/>
    <cellStyle name="_Расчет RAB_22072008 2_UPDATE.BALANCE.WARM.2012YEAR.TO.1.1" xfId="414"/>
    <cellStyle name="_Расчет RAB_22072008 2_UPDATE.CALC.WARM.2012YEAR.TO.1.1" xfId="415"/>
    <cellStyle name="_Расчет RAB_22072008 2_UPDATE.MONITORING.OS.EE.2.02.TO.1.3.64" xfId="416"/>
    <cellStyle name="_Расчет RAB_22072008 2_UPDATE.OREP.KU.2011.MONTHLY.02.TO.1.2" xfId="417"/>
    <cellStyle name="_Расчет RAB_22072008_46EE.2011(v1.0)" xfId="418"/>
    <cellStyle name="_Расчет RAB_22072008_46EE.2011(v1.0)_46TE.2011(v1.0)" xfId="419"/>
    <cellStyle name="_Расчет RAB_22072008_46EE.2011(v1.0)_INDEX.STATION.2012(v1.0)_" xfId="420"/>
    <cellStyle name="_Расчет RAB_22072008_46EE.2011(v1.0)_INDEX.STATION.2012(v2.0)" xfId="421"/>
    <cellStyle name="_Расчет RAB_22072008_46EE.2011(v1.0)_INDEX.STATION.2012(v2.1)" xfId="422"/>
    <cellStyle name="_Расчет RAB_22072008_46EE.2011(v1.0)_TEPLO.PREDEL.2012.M(v1.1)_test" xfId="423"/>
    <cellStyle name="_Расчет RAB_22072008_46EE.2011(v1.2)" xfId="424"/>
    <cellStyle name="_Расчет RAB_22072008_46EP.2011(v2.0)" xfId="425"/>
    <cellStyle name="_Расчет RAB_22072008_46EP.2012(v0.1)" xfId="426"/>
    <cellStyle name="_Расчет RAB_22072008_46TE.2011(v1.0)" xfId="427"/>
    <cellStyle name="_Расчет RAB_22072008_4DNS.UPDATE.EXAMPLE" xfId="428"/>
    <cellStyle name="_Расчет RAB_22072008_ARMRAZR" xfId="429"/>
    <cellStyle name="_Расчет RAB_22072008_BALANCE.WARM.2010.FACT(v1.0)" xfId="430"/>
    <cellStyle name="_Расчет RAB_22072008_BALANCE.WARM.2010.PLAN" xfId="431"/>
    <cellStyle name="_Расчет RAB_22072008_BALANCE.WARM.2011YEAR(v0.7)" xfId="432"/>
    <cellStyle name="_Расчет RAB_22072008_BALANCE.WARM.2011YEAR.NEW.UPDATE.SCHEME" xfId="433"/>
    <cellStyle name="_Расчет RAB_22072008_CALC.NORMATIV.KU(v0.2)" xfId="434"/>
    <cellStyle name="_Расчет RAB_22072008_EE.2REK.P2011.4.78(v0.3)" xfId="435"/>
    <cellStyle name="_Расчет RAB_22072008_FORM3.1.2013(v0.2)" xfId="436"/>
    <cellStyle name="_Расчет RAB_22072008_FORM3.2013(v1.0)" xfId="437"/>
    <cellStyle name="_Расчет RAB_22072008_FORM3.REG(v1.0)" xfId="438"/>
    <cellStyle name="_Расчет RAB_22072008_FORM910.2012(v1.1)" xfId="439"/>
    <cellStyle name="_Расчет RAB_22072008_INDEX.STATION.2012(v2.1)" xfId="440"/>
    <cellStyle name="_Расчет RAB_22072008_INDEX.STATION.2013(v1.0)_патч до 1.1" xfId="441"/>
    <cellStyle name="_Расчет RAB_22072008_INVEST.EE.PLAN.4.78(v0.1)" xfId="442"/>
    <cellStyle name="_Расчет RAB_22072008_INVEST.EE.PLAN.4.78(v0.3)" xfId="443"/>
    <cellStyle name="_Расчет RAB_22072008_INVEST.EE.PLAN.4.78(v1.0)" xfId="444"/>
    <cellStyle name="_Расчет RAB_22072008_INVEST.EE.PLAN.4.78(v1.0)_PASSPORT.TEPLO.PROIZV(v2.0)" xfId="445"/>
    <cellStyle name="_Расчет RAB_22072008_INVEST.EE.PLAN.4.78(v1.0)_PASSPORT.TEPLO.PROIZV(v2.0)_INDEX.STATION.2013(v1.0)_патч до 1.1" xfId="446"/>
    <cellStyle name="_Расчет RAB_22072008_INVEST.EE.PLAN.4.78(v1.0)_PASSPORT.TEPLO.PROIZV(v2.0)_TEPLO.PREDEL.2013(v2.0)" xfId="447"/>
    <cellStyle name="_Расчет RAB_22072008_INVEST.PLAN.4.78(v0.1)" xfId="448"/>
    <cellStyle name="_Расчет RAB_22072008_INVEST.WARM.PLAN.4.78(v0.1)" xfId="449"/>
    <cellStyle name="_Расчет RAB_22072008_INVEST_WARM_PLAN" xfId="450"/>
    <cellStyle name="_Расчет RAB_22072008_NADB.JNVLP.APTEKA.2012(v1.0)_21_02_12" xfId="451"/>
    <cellStyle name="_Расчет RAB_22072008_NADB.JNVLS.APTEKA.2011(v1.3.3)" xfId="452"/>
    <cellStyle name="_Расчет RAB_22072008_NADB.JNVLS.APTEKA.2011(v1.3.3)_46TE.2011(v1.0)" xfId="453"/>
    <cellStyle name="_Расчет RAB_22072008_NADB.JNVLS.APTEKA.2011(v1.3.3)_INDEX.STATION.2012(v1.0)_" xfId="454"/>
    <cellStyle name="_Расчет RAB_22072008_NADB.JNVLS.APTEKA.2011(v1.3.3)_INDEX.STATION.2012(v2.0)" xfId="455"/>
    <cellStyle name="_Расчет RAB_22072008_NADB.JNVLS.APTEKA.2011(v1.3.3)_INDEX.STATION.2012(v2.1)" xfId="456"/>
    <cellStyle name="_Расчет RAB_22072008_NADB.JNVLS.APTEKA.2011(v1.3.3)_TEPLO.PREDEL.2012.M(v1.1)_test" xfId="457"/>
    <cellStyle name="_Расчет RAB_22072008_NADB.JNVLS.APTEKA.2011(v1.3.4)" xfId="458"/>
    <cellStyle name="_Расчет RAB_22072008_NADB.JNVLS.APTEKA.2011(v1.3.4)_46TE.2011(v1.0)" xfId="459"/>
    <cellStyle name="_Расчет RAB_22072008_NADB.JNVLS.APTEKA.2011(v1.3.4)_INDEX.STATION.2012(v1.0)_" xfId="460"/>
    <cellStyle name="_Расчет RAB_22072008_NADB.JNVLS.APTEKA.2011(v1.3.4)_INDEX.STATION.2012(v2.0)" xfId="461"/>
    <cellStyle name="_Расчет RAB_22072008_NADB.JNVLS.APTEKA.2011(v1.3.4)_INDEX.STATION.2012(v2.1)" xfId="462"/>
    <cellStyle name="_Расчет RAB_22072008_NADB.JNVLS.APTEKA.2011(v1.3.4)_TEPLO.PREDEL.2012.M(v1.1)_test" xfId="463"/>
    <cellStyle name="_Расчет RAB_22072008_PASSPORT.TEPLO.PROIZV(v2.0)" xfId="464"/>
    <cellStyle name="_Расчет RAB_22072008_PASSPORT.TEPLO.PROIZV(v2.1)" xfId="465"/>
    <cellStyle name="_Расчет RAB_22072008_PASSPORT.TEPLO.SETI(v0.7)" xfId="466"/>
    <cellStyle name="_Расчет RAB_22072008_PASSPORT.TEPLO.SETI(v1.0)" xfId="467"/>
    <cellStyle name="_Расчет RAB_22072008_PREDEL.JKH.UTV.2011(v1.0.1)" xfId="468"/>
    <cellStyle name="_Расчет RAB_22072008_PREDEL.JKH.UTV.2011(v1.0.1)_46TE.2011(v1.0)" xfId="469"/>
    <cellStyle name="_Расчет RAB_22072008_PREDEL.JKH.UTV.2011(v1.0.1)_INDEX.STATION.2012(v1.0)_" xfId="470"/>
    <cellStyle name="_Расчет RAB_22072008_PREDEL.JKH.UTV.2011(v1.0.1)_INDEX.STATION.2012(v2.0)" xfId="471"/>
    <cellStyle name="_Расчет RAB_22072008_PREDEL.JKH.UTV.2011(v1.0.1)_INDEX.STATION.2012(v2.1)" xfId="472"/>
    <cellStyle name="_Расчет RAB_22072008_PREDEL.JKH.UTV.2011(v1.0.1)_TEPLO.PREDEL.2012.M(v1.1)_test" xfId="473"/>
    <cellStyle name="_Расчет RAB_22072008_PREDEL.JKH.UTV.2011(v1.1)" xfId="474"/>
    <cellStyle name="_Расчет RAB_22072008_REP.BLR.2012(v1.0)" xfId="475"/>
    <cellStyle name="_Расчет RAB_22072008_TEHSHEET" xfId="476"/>
    <cellStyle name="_Расчет RAB_22072008_TEPLO.PREDEL.2012.M(v1.1)" xfId="477"/>
    <cellStyle name="_Расчет RAB_22072008_TEPLO.PREDEL.2013(v2.0)" xfId="478"/>
    <cellStyle name="_Расчет RAB_22072008_TEST.TEMPLATE" xfId="479"/>
    <cellStyle name="_Расчет RAB_22072008_UPDATE.46EE.2011.TO.1.1" xfId="480"/>
    <cellStyle name="_Расчет RAB_22072008_UPDATE.46TE.2011.TO.1.1" xfId="481"/>
    <cellStyle name="_Расчет RAB_22072008_UPDATE.46TE.2011.TO.1.2" xfId="482"/>
    <cellStyle name="_Расчет RAB_22072008_UPDATE.BALANCE.WARM.2011YEAR.TO.1.1" xfId="483"/>
    <cellStyle name="_Расчет RAB_22072008_UPDATE.BALANCE.WARM.2011YEAR.TO.1.1_46TE.2011(v1.0)" xfId="484"/>
    <cellStyle name="_Расчет RAB_22072008_UPDATE.BALANCE.WARM.2011YEAR.TO.1.1_INDEX.STATION.2012(v1.0)_" xfId="485"/>
    <cellStyle name="_Расчет RAB_22072008_UPDATE.BALANCE.WARM.2011YEAR.TO.1.1_INDEX.STATION.2012(v2.0)" xfId="486"/>
    <cellStyle name="_Расчет RAB_22072008_UPDATE.BALANCE.WARM.2011YEAR.TO.1.1_INDEX.STATION.2012(v2.1)" xfId="487"/>
    <cellStyle name="_Расчет RAB_22072008_UPDATE.BALANCE.WARM.2011YEAR.TO.1.1_OREP.KU.2011.MONTHLY.02(v1.1)" xfId="488"/>
    <cellStyle name="_Расчет RAB_22072008_UPDATE.BALANCE.WARM.2011YEAR.TO.1.1_TEPLO.PREDEL.2012.M(v1.1)_test" xfId="489"/>
    <cellStyle name="_Расчет RAB_22072008_UPDATE.BALANCE.WARM.2011YEAR.TO.1.2" xfId="490"/>
    <cellStyle name="_Расчет RAB_22072008_UPDATE.BALANCE.WARM.2011YEAR.TO.1.4.64" xfId="491"/>
    <cellStyle name="_Расчет RAB_22072008_UPDATE.BALANCE.WARM.2011YEAR.TO.1.5.64" xfId="492"/>
    <cellStyle name="_Расчет RAB_22072008_UPDATE.MONITORING.OS.EE.2.02.TO.1.3.64" xfId="493"/>
    <cellStyle name="_Расчет RAB_22072008_UPDATE.NADB.JNVLS.APTEKA.2011.TO.1.3.4" xfId="494"/>
    <cellStyle name="_Расчет RAB_Лен и МОЭСК_с 2010 года_14.04.2009_со сглаж_version 3.0_без ФСК" xfId="495"/>
    <cellStyle name="_Расчет RAB_Лен и МОЭСК_с 2010 года_14.04.2009_со сглаж_version 3.0_без ФСК 2" xfId="496"/>
    <cellStyle name="_Расчет RAB_Лен и МОЭСК_с 2010 года_14.04.2009_со сглаж_version 3.0_без ФСК 2_OREP.KU.2011.MONTHLY.02(v0.1)" xfId="497"/>
    <cellStyle name="_Расчет RAB_Лен и МОЭСК_с 2010 года_14.04.2009_со сглаж_version 3.0_без ФСК 2_OREP.KU.2011.MONTHLY.02(v0.4)" xfId="498"/>
    <cellStyle name="_Расчет RAB_Лен и МОЭСК_с 2010 года_14.04.2009_со сглаж_version 3.0_без ФСК 2_OREP.KU.2011.MONTHLY.11(v1.4)" xfId="499"/>
    <cellStyle name="_Расчет RAB_Лен и МОЭСК_с 2010 года_14.04.2009_со сглаж_version 3.0_без ФСК 2_OREP.KU.2011.MONTHLY.11(v1.4)_UPDATE.BALANCE.WARM.2012YEAR.TO.1.1" xfId="500"/>
    <cellStyle name="_Расчет RAB_Лен и МОЭСК_с 2010 года_14.04.2009_со сглаж_version 3.0_без ФСК 2_OREP.KU.2011.MONTHLY.11(v1.4)_UPDATE.CALC.WARM.2012YEAR.TO.1.1" xfId="501"/>
    <cellStyle name="_Расчет RAB_Лен и МОЭСК_с 2010 года_14.04.2009_со сглаж_version 3.0_без ФСК 2_UPDATE.BALANCE.WARM.2012YEAR.TO.1.1" xfId="502"/>
    <cellStyle name="_Расчет RAB_Лен и МОЭСК_с 2010 года_14.04.2009_со сглаж_version 3.0_без ФСК 2_UPDATE.CALC.WARM.2012YEAR.TO.1.1" xfId="503"/>
    <cellStyle name="_Расчет RAB_Лен и МОЭСК_с 2010 года_14.04.2009_со сглаж_version 3.0_без ФСК 2_UPDATE.MONITORING.OS.EE.2.02.TO.1.3.64" xfId="504"/>
    <cellStyle name="_Расчет RAB_Лен и МОЭСК_с 2010 года_14.04.2009_со сглаж_version 3.0_без ФСК 2_UPDATE.OREP.KU.2011.MONTHLY.02.TO.1.2" xfId="505"/>
    <cellStyle name="_Расчет RAB_Лен и МОЭСК_с 2010 года_14.04.2009_со сглаж_version 3.0_без ФСК_46EE.2011(v1.0)" xfId="506"/>
    <cellStyle name="_Расчет RAB_Лен и МОЭСК_с 2010 года_14.04.2009_со сглаж_version 3.0_без ФСК_46EE.2011(v1.0)_46TE.2011(v1.0)" xfId="507"/>
    <cellStyle name="_Расчет RAB_Лен и МОЭСК_с 2010 года_14.04.2009_со сглаж_version 3.0_без ФСК_46EE.2011(v1.0)_INDEX.STATION.2012(v1.0)_" xfId="508"/>
    <cellStyle name="_Расчет RAB_Лен и МОЭСК_с 2010 года_14.04.2009_со сглаж_version 3.0_без ФСК_46EE.2011(v1.0)_INDEX.STATION.2012(v2.0)" xfId="509"/>
    <cellStyle name="_Расчет RAB_Лен и МОЭСК_с 2010 года_14.04.2009_со сглаж_version 3.0_без ФСК_46EE.2011(v1.0)_INDEX.STATION.2012(v2.1)" xfId="510"/>
    <cellStyle name="_Расчет RAB_Лен и МОЭСК_с 2010 года_14.04.2009_со сглаж_version 3.0_без ФСК_46EE.2011(v1.0)_TEPLO.PREDEL.2012.M(v1.1)_test" xfId="511"/>
    <cellStyle name="_Расчет RAB_Лен и МОЭСК_с 2010 года_14.04.2009_со сглаж_version 3.0_без ФСК_46EE.2011(v1.2)" xfId="512"/>
    <cellStyle name="_Расчет RAB_Лен и МОЭСК_с 2010 года_14.04.2009_со сглаж_version 3.0_без ФСК_46EP.2011(v2.0)" xfId="513"/>
    <cellStyle name="_Расчет RAB_Лен и МОЭСК_с 2010 года_14.04.2009_со сглаж_version 3.0_без ФСК_46EP.2012(v0.1)" xfId="514"/>
    <cellStyle name="_Расчет RAB_Лен и МОЭСК_с 2010 года_14.04.2009_со сглаж_version 3.0_без ФСК_46TE.2011(v1.0)" xfId="515"/>
    <cellStyle name="_Расчет RAB_Лен и МОЭСК_с 2010 года_14.04.2009_со сглаж_version 3.0_без ФСК_4DNS.UPDATE.EXAMPLE" xfId="516"/>
    <cellStyle name="_Расчет RAB_Лен и МОЭСК_с 2010 года_14.04.2009_со сглаж_version 3.0_без ФСК_ARMRAZR" xfId="517"/>
    <cellStyle name="_Расчет RAB_Лен и МОЭСК_с 2010 года_14.04.2009_со сглаж_version 3.0_без ФСК_BALANCE.WARM.2010.FACT(v1.0)" xfId="518"/>
    <cellStyle name="_Расчет RAB_Лен и МОЭСК_с 2010 года_14.04.2009_со сглаж_version 3.0_без ФСК_BALANCE.WARM.2010.PLAN" xfId="519"/>
    <cellStyle name="_Расчет RAB_Лен и МОЭСК_с 2010 года_14.04.2009_со сглаж_version 3.0_без ФСК_BALANCE.WARM.2011YEAR(v0.7)" xfId="520"/>
    <cellStyle name="_Расчет RAB_Лен и МОЭСК_с 2010 года_14.04.2009_со сглаж_version 3.0_без ФСК_BALANCE.WARM.2011YEAR.NEW.UPDATE.SCHEME" xfId="521"/>
    <cellStyle name="_Расчет RAB_Лен и МОЭСК_с 2010 года_14.04.2009_со сглаж_version 3.0_без ФСК_CALC.NORMATIV.KU(v0.2)" xfId="522"/>
    <cellStyle name="_Расчет RAB_Лен и МОЭСК_с 2010 года_14.04.2009_со сглаж_version 3.0_без ФСК_EE.2REK.P2011.4.78(v0.3)" xfId="523"/>
    <cellStyle name="_Расчет RAB_Лен и МОЭСК_с 2010 года_14.04.2009_со сглаж_version 3.0_без ФСК_FORM3.1.2013(v0.2)" xfId="524"/>
    <cellStyle name="_Расчет RAB_Лен и МОЭСК_с 2010 года_14.04.2009_со сглаж_version 3.0_без ФСК_FORM3.2013(v1.0)" xfId="525"/>
    <cellStyle name="_Расчет RAB_Лен и МОЭСК_с 2010 года_14.04.2009_со сглаж_version 3.0_без ФСК_FORM3.REG(v1.0)" xfId="526"/>
    <cellStyle name="_Расчет RAB_Лен и МОЭСК_с 2010 года_14.04.2009_со сглаж_version 3.0_без ФСК_FORM910.2012(v1.1)" xfId="527"/>
    <cellStyle name="_Расчет RAB_Лен и МОЭСК_с 2010 года_14.04.2009_со сглаж_version 3.0_без ФСК_INDEX.STATION.2012(v2.1)" xfId="528"/>
    <cellStyle name="_Расчет RAB_Лен и МОЭСК_с 2010 года_14.04.2009_со сглаж_version 3.0_без ФСК_INDEX.STATION.2013(v1.0)_патч до 1.1" xfId="529"/>
    <cellStyle name="_Расчет RAB_Лен и МОЭСК_с 2010 года_14.04.2009_со сглаж_version 3.0_без ФСК_INVEST.EE.PLAN.4.78(v0.1)" xfId="530"/>
    <cellStyle name="_Расчет RAB_Лен и МОЭСК_с 2010 года_14.04.2009_со сглаж_version 3.0_без ФСК_INVEST.EE.PLAN.4.78(v0.3)" xfId="531"/>
    <cellStyle name="_Расчет RAB_Лен и МОЭСК_с 2010 года_14.04.2009_со сглаж_version 3.0_без ФСК_INVEST.EE.PLAN.4.78(v1.0)" xfId="532"/>
    <cellStyle name="_Расчет RAB_Лен и МОЭСК_с 2010 года_14.04.2009_со сглаж_version 3.0_без ФСК_INVEST.EE.PLAN.4.78(v1.0)_PASSPORT.TEPLO.PROIZV(v2.0)" xfId="533"/>
    <cellStyle name="_Расчет RAB_Лен и МОЭСК_с 2010 года_14.04.2009_со сглаж_version 3.0_без ФСК_INVEST.EE.PLAN.4.78(v1.0)_PASSPORT.TEPLO.PROIZV(v2.0)_INDEX.STATION.2013(v1.0)_патч до 1.1" xfId="534"/>
    <cellStyle name="_Расчет RAB_Лен и МОЭСК_с 2010 года_14.04.2009_со сглаж_version 3.0_без ФСК_INVEST.EE.PLAN.4.78(v1.0)_PASSPORT.TEPLO.PROIZV(v2.0)_TEPLO.PREDEL.2013(v2.0)" xfId="535"/>
    <cellStyle name="_Расчет RAB_Лен и МОЭСК_с 2010 года_14.04.2009_со сглаж_version 3.0_без ФСК_INVEST.PLAN.4.78(v0.1)" xfId="536"/>
    <cellStyle name="_Расчет RAB_Лен и МОЭСК_с 2010 года_14.04.2009_со сглаж_version 3.0_без ФСК_INVEST.WARM.PLAN.4.78(v0.1)" xfId="537"/>
    <cellStyle name="_Расчет RAB_Лен и МОЭСК_с 2010 года_14.04.2009_со сглаж_version 3.0_без ФСК_INVEST_WARM_PLAN" xfId="538"/>
    <cellStyle name="_Расчет RAB_Лен и МОЭСК_с 2010 года_14.04.2009_со сглаж_version 3.0_без ФСК_NADB.JNVLP.APTEKA.2012(v1.0)_21_02_12" xfId="539"/>
    <cellStyle name="_Расчет RAB_Лен и МОЭСК_с 2010 года_14.04.2009_со сглаж_version 3.0_без ФСК_NADB.JNVLS.APTEKA.2011(v1.3.3)" xfId="540"/>
    <cellStyle name="_Расчет RAB_Лен и МОЭСК_с 2010 года_14.04.2009_со сглаж_version 3.0_без ФСК_NADB.JNVLS.APTEKA.2011(v1.3.3)_46TE.2011(v1.0)" xfId="541"/>
    <cellStyle name="_Расчет RAB_Лен и МОЭСК_с 2010 года_14.04.2009_со сглаж_version 3.0_без ФСК_NADB.JNVLS.APTEKA.2011(v1.3.3)_INDEX.STATION.2012(v1.0)_" xfId="542"/>
    <cellStyle name="_Расчет RAB_Лен и МОЭСК_с 2010 года_14.04.2009_со сглаж_version 3.0_без ФСК_NADB.JNVLS.APTEKA.2011(v1.3.3)_INDEX.STATION.2012(v2.0)" xfId="543"/>
    <cellStyle name="_Расчет RAB_Лен и МОЭСК_с 2010 года_14.04.2009_со сглаж_version 3.0_без ФСК_NADB.JNVLS.APTEKA.2011(v1.3.3)_INDEX.STATION.2012(v2.1)" xfId="544"/>
    <cellStyle name="_Расчет RAB_Лен и МОЭСК_с 2010 года_14.04.2009_со сглаж_version 3.0_без ФСК_NADB.JNVLS.APTEKA.2011(v1.3.3)_TEPLO.PREDEL.2012.M(v1.1)_test" xfId="545"/>
    <cellStyle name="_Расчет RAB_Лен и МОЭСК_с 2010 года_14.04.2009_со сглаж_version 3.0_без ФСК_NADB.JNVLS.APTEKA.2011(v1.3.4)" xfId="546"/>
    <cellStyle name="_Расчет RAB_Лен и МОЭСК_с 2010 года_14.04.2009_со сглаж_version 3.0_без ФСК_NADB.JNVLS.APTEKA.2011(v1.3.4)_46TE.2011(v1.0)" xfId="547"/>
    <cellStyle name="_Расчет RAB_Лен и МОЭСК_с 2010 года_14.04.2009_со сглаж_version 3.0_без ФСК_NADB.JNVLS.APTEKA.2011(v1.3.4)_INDEX.STATION.2012(v1.0)_" xfId="548"/>
    <cellStyle name="_Расчет RAB_Лен и МОЭСК_с 2010 года_14.04.2009_со сглаж_version 3.0_без ФСК_NADB.JNVLS.APTEKA.2011(v1.3.4)_INDEX.STATION.2012(v2.0)" xfId="549"/>
    <cellStyle name="_Расчет RAB_Лен и МОЭСК_с 2010 года_14.04.2009_со сглаж_version 3.0_без ФСК_NADB.JNVLS.APTEKA.2011(v1.3.4)_INDEX.STATION.2012(v2.1)" xfId="550"/>
    <cellStyle name="_Расчет RAB_Лен и МОЭСК_с 2010 года_14.04.2009_со сглаж_version 3.0_без ФСК_NADB.JNVLS.APTEKA.2011(v1.3.4)_TEPLO.PREDEL.2012.M(v1.1)_test" xfId="551"/>
    <cellStyle name="_Расчет RAB_Лен и МОЭСК_с 2010 года_14.04.2009_со сглаж_version 3.0_без ФСК_PASSPORT.TEPLO.PROIZV(v2.0)" xfId="552"/>
    <cellStyle name="_Расчет RAB_Лен и МОЭСК_с 2010 года_14.04.2009_со сглаж_version 3.0_без ФСК_PASSPORT.TEPLO.PROIZV(v2.1)" xfId="553"/>
    <cellStyle name="_Расчет RAB_Лен и МОЭСК_с 2010 года_14.04.2009_со сглаж_version 3.0_без ФСК_PASSPORT.TEPLO.SETI(v0.7)" xfId="554"/>
    <cellStyle name="_Расчет RAB_Лен и МОЭСК_с 2010 года_14.04.2009_со сглаж_version 3.0_без ФСК_PASSPORT.TEPLO.SETI(v1.0)" xfId="555"/>
    <cellStyle name="_Расчет RAB_Лен и МОЭСК_с 2010 года_14.04.2009_со сглаж_version 3.0_без ФСК_PREDEL.JKH.UTV.2011(v1.0.1)" xfId="556"/>
    <cellStyle name="_Расчет RAB_Лен и МОЭСК_с 2010 года_14.04.2009_со сглаж_version 3.0_без ФСК_PREDEL.JKH.UTV.2011(v1.0.1)_46TE.2011(v1.0)" xfId="557"/>
    <cellStyle name="_Расчет RAB_Лен и МОЭСК_с 2010 года_14.04.2009_со сглаж_version 3.0_без ФСК_PREDEL.JKH.UTV.2011(v1.0.1)_INDEX.STATION.2012(v1.0)_" xfId="558"/>
    <cellStyle name="_Расчет RAB_Лен и МОЭСК_с 2010 года_14.04.2009_со сглаж_version 3.0_без ФСК_PREDEL.JKH.UTV.2011(v1.0.1)_INDEX.STATION.2012(v2.0)" xfId="559"/>
    <cellStyle name="_Расчет RAB_Лен и МОЭСК_с 2010 года_14.04.2009_со сглаж_version 3.0_без ФСК_PREDEL.JKH.UTV.2011(v1.0.1)_INDEX.STATION.2012(v2.1)" xfId="560"/>
    <cellStyle name="_Расчет RAB_Лен и МОЭСК_с 2010 года_14.04.2009_со сглаж_version 3.0_без ФСК_PREDEL.JKH.UTV.2011(v1.0.1)_TEPLO.PREDEL.2012.M(v1.1)_test" xfId="561"/>
    <cellStyle name="_Расчет RAB_Лен и МОЭСК_с 2010 года_14.04.2009_со сглаж_version 3.0_без ФСК_PREDEL.JKH.UTV.2011(v1.1)" xfId="562"/>
    <cellStyle name="_Расчет RAB_Лен и МОЭСК_с 2010 года_14.04.2009_со сглаж_version 3.0_без ФСК_REP.BLR.2012(v1.0)" xfId="563"/>
    <cellStyle name="_Расчет RAB_Лен и МОЭСК_с 2010 года_14.04.2009_со сглаж_version 3.0_без ФСК_TEHSHEET" xfId="564"/>
    <cellStyle name="_Расчет RAB_Лен и МОЭСК_с 2010 года_14.04.2009_со сглаж_version 3.0_без ФСК_TEPLO.PREDEL.2012.M(v1.1)" xfId="565"/>
    <cellStyle name="_Расчет RAB_Лен и МОЭСК_с 2010 года_14.04.2009_со сглаж_version 3.0_без ФСК_TEPLO.PREDEL.2013(v2.0)" xfId="566"/>
    <cellStyle name="_Расчет RAB_Лен и МОЭСК_с 2010 года_14.04.2009_со сглаж_version 3.0_без ФСК_TEST.TEMPLATE" xfId="567"/>
    <cellStyle name="_Расчет RAB_Лен и МОЭСК_с 2010 года_14.04.2009_со сглаж_version 3.0_без ФСК_UPDATE.46EE.2011.TO.1.1" xfId="568"/>
    <cellStyle name="_Расчет RAB_Лен и МОЭСК_с 2010 года_14.04.2009_со сглаж_version 3.0_без ФСК_UPDATE.46TE.2011.TO.1.1" xfId="569"/>
    <cellStyle name="_Расчет RAB_Лен и МОЭСК_с 2010 года_14.04.2009_со сглаж_version 3.0_без ФСК_UPDATE.46TE.2011.TO.1.2" xfId="570"/>
    <cellStyle name="_Расчет RAB_Лен и МОЭСК_с 2010 года_14.04.2009_со сглаж_version 3.0_без ФСК_UPDATE.BALANCE.WARM.2011YEAR.TO.1.1" xfId="571"/>
    <cellStyle name="_Расчет RAB_Лен и МОЭСК_с 2010 года_14.04.2009_со сглаж_version 3.0_без ФСК_UPDATE.BALANCE.WARM.2011YEAR.TO.1.1_46TE.2011(v1.0)" xfId="572"/>
    <cellStyle name="_Расчет RAB_Лен и МОЭСК_с 2010 года_14.04.2009_со сглаж_version 3.0_без ФСК_UPDATE.BALANCE.WARM.2011YEAR.TO.1.1_INDEX.STATION.2012(v1.0)_" xfId="573"/>
    <cellStyle name="_Расчет RAB_Лен и МОЭСК_с 2010 года_14.04.2009_со сглаж_version 3.0_без ФСК_UPDATE.BALANCE.WARM.2011YEAR.TO.1.1_INDEX.STATION.2012(v2.0)" xfId="574"/>
    <cellStyle name="_Расчет RAB_Лен и МОЭСК_с 2010 года_14.04.2009_со сглаж_version 3.0_без ФСК_UPDATE.BALANCE.WARM.2011YEAR.TO.1.1_INDEX.STATION.2012(v2.1)" xfId="575"/>
    <cellStyle name="_Расчет RAB_Лен и МОЭСК_с 2010 года_14.04.2009_со сглаж_version 3.0_без ФСК_UPDATE.BALANCE.WARM.2011YEAR.TO.1.1_OREP.KU.2011.MONTHLY.02(v1.1)" xfId="576"/>
    <cellStyle name="_Расчет RAB_Лен и МОЭСК_с 2010 года_14.04.2009_со сглаж_version 3.0_без ФСК_UPDATE.BALANCE.WARM.2011YEAR.TO.1.1_TEPLO.PREDEL.2012.M(v1.1)_test" xfId="577"/>
    <cellStyle name="_Расчет RAB_Лен и МОЭСК_с 2010 года_14.04.2009_со сглаж_version 3.0_без ФСК_UPDATE.BALANCE.WARM.2011YEAR.TO.1.2" xfId="578"/>
    <cellStyle name="_Расчет RAB_Лен и МОЭСК_с 2010 года_14.04.2009_со сглаж_version 3.0_без ФСК_UPDATE.BALANCE.WARM.2011YEAR.TO.1.4.64" xfId="579"/>
    <cellStyle name="_Расчет RAB_Лен и МОЭСК_с 2010 года_14.04.2009_со сглаж_version 3.0_без ФСК_UPDATE.BALANCE.WARM.2011YEAR.TO.1.5.64" xfId="580"/>
    <cellStyle name="_Расчет RAB_Лен и МОЭСК_с 2010 года_14.04.2009_со сглаж_version 3.0_без ФСК_UPDATE.MONITORING.OS.EE.2.02.TO.1.3.64" xfId="581"/>
    <cellStyle name="_Расчет RAB_Лен и МОЭСК_с 2010 года_14.04.2009_со сглаж_version 3.0_без ФСК_UPDATE.NADB.JNVLS.APTEKA.2011.TO.1.3.4" xfId="582"/>
    <cellStyle name="_Сб-macro 2020" xfId="583"/>
    <cellStyle name="_Свод по ИПР (2)" xfId="584"/>
    <cellStyle name="_Свод по ИПР (2)_Новая инструкция1_фст" xfId="585"/>
    <cellStyle name="_Справочник затрат_ЛХ_20.10.05" xfId="586"/>
    <cellStyle name="_таблицы для расчетов28-04-08_2006-2009_прибыль корр_по ИА" xfId="587"/>
    <cellStyle name="_таблицы для расчетов28-04-08_2006-2009_прибыль корр_по ИА_Новая инструкция1_фст" xfId="588"/>
    <cellStyle name="_таблицы для расчетов28-04-08_2006-2009с ИА" xfId="589"/>
    <cellStyle name="_таблицы для расчетов28-04-08_2006-2009с ИА_Новая инструкция1_фст" xfId="590"/>
    <cellStyle name="_Форма 6  РТК.xls(отчет по Адр пр. ЛО)" xfId="591"/>
    <cellStyle name="_Форма 6  РТК.xls(отчет по Адр пр. ЛО)_Новая инструкция1_фст" xfId="592"/>
    <cellStyle name="_Формат разбивки по МРСК_РСК" xfId="593"/>
    <cellStyle name="_Формат разбивки по МРСК_РСК_Новая инструкция1_фст" xfId="594"/>
    <cellStyle name="_Формат_для Согласования" xfId="595"/>
    <cellStyle name="_Формат_для Согласования_Новая инструкция1_фст" xfId="596"/>
    <cellStyle name="_ХХХ Прил 2 Формы бюджетных документов 2007" xfId="597"/>
    <cellStyle name="_экон.форм-т ВО 1 с разбивкой" xfId="598"/>
    <cellStyle name="_экон.форм-т ВО 1 с разбивкой_Новая инструкция1_фст" xfId="599"/>
    <cellStyle name="’К‰Э [0.00]" xfId="600"/>
    <cellStyle name="”€ќђќ‘ћ‚›‰" xfId="601"/>
    <cellStyle name="”€љ‘€ђћ‚ђќќ›‰" xfId="602"/>
    <cellStyle name="”ќђќ‘ћ‚›‰" xfId="603"/>
    <cellStyle name="”ќђќ‘ћ‚›‰ 2" xfId="604"/>
    <cellStyle name="”љ‘ђћ‚ђќќ›‰" xfId="605"/>
    <cellStyle name="”љ‘ђћ‚ђќќ›‰ 2" xfId="606"/>
    <cellStyle name="„…ќ…†ќ›‰" xfId="607"/>
    <cellStyle name="„…ќ…†ќ›‰ 2" xfId="608"/>
    <cellStyle name="€’ћѓћ‚›‰" xfId="609"/>
    <cellStyle name="‡ђѓћ‹ћ‚ћљ1" xfId="610"/>
    <cellStyle name="‡ђѓћ‹ћ‚ћљ1 2" xfId="611"/>
    <cellStyle name="‡ђѓћ‹ћ‚ћљ2" xfId="612"/>
    <cellStyle name="‡ђѓћ‹ћ‚ћљ2 2" xfId="613"/>
    <cellStyle name="’ћѓћ‚›‰" xfId="614"/>
    <cellStyle name="’ћѓћ‚›‰ 2" xfId="615"/>
    <cellStyle name="1Normal" xfId="616"/>
    <cellStyle name="20% - Accent1" xfId="617"/>
    <cellStyle name="20% - Accent1 2" xfId="618"/>
    <cellStyle name="20% - Accent1 3" xfId="619"/>
    <cellStyle name="20% - Accent1_46EE.2011(v1.0)" xfId="620"/>
    <cellStyle name="20% - Accent2" xfId="621"/>
    <cellStyle name="20% - Accent2 2" xfId="622"/>
    <cellStyle name="20% - Accent2 3" xfId="623"/>
    <cellStyle name="20% - Accent2_46EE.2011(v1.0)" xfId="624"/>
    <cellStyle name="20% - Accent3" xfId="625"/>
    <cellStyle name="20% - Accent3 2" xfId="626"/>
    <cellStyle name="20% - Accent3 3" xfId="627"/>
    <cellStyle name="20% - Accent3_46EE.2011(v1.0)" xfId="628"/>
    <cellStyle name="20% - Accent4" xfId="629"/>
    <cellStyle name="20% - Accent4 2" xfId="630"/>
    <cellStyle name="20% - Accent4 3" xfId="631"/>
    <cellStyle name="20% - Accent4_46EE.2011(v1.0)" xfId="632"/>
    <cellStyle name="20% - Accent5" xfId="633"/>
    <cellStyle name="20% - Accent5 2" xfId="634"/>
    <cellStyle name="20% - Accent5 3" xfId="635"/>
    <cellStyle name="20% - Accent5_46EE.2011(v1.0)" xfId="636"/>
    <cellStyle name="20% - Accent6" xfId="637"/>
    <cellStyle name="20% - Accent6 2" xfId="638"/>
    <cellStyle name="20% - Accent6 3" xfId="639"/>
    <cellStyle name="20% - Accent6_46EE.2011(v1.0)" xfId="640"/>
    <cellStyle name="20% - Акцент1" xfId="641"/>
    <cellStyle name="20% - Акцент1 10" xfId="642"/>
    <cellStyle name="20% - Акцент1 2" xfId="643"/>
    <cellStyle name="20% - Акцент1 2 2" xfId="644"/>
    <cellStyle name="20% - Акцент1 2 3" xfId="645"/>
    <cellStyle name="20% - Акцент1 2_46EE.2011(v1.0)" xfId="646"/>
    <cellStyle name="20% - Акцент1 3" xfId="647"/>
    <cellStyle name="20% - Акцент1 3 2" xfId="648"/>
    <cellStyle name="20% - Акцент1 3 3" xfId="649"/>
    <cellStyle name="20% - Акцент1 3_46EE.2011(v1.0)" xfId="650"/>
    <cellStyle name="20% - Акцент1 4" xfId="651"/>
    <cellStyle name="20% - Акцент1 4 2" xfId="652"/>
    <cellStyle name="20% - Акцент1 4 3" xfId="653"/>
    <cellStyle name="20% - Акцент1 4_46EE.2011(v1.0)" xfId="654"/>
    <cellStyle name="20% - Акцент1 5" xfId="655"/>
    <cellStyle name="20% - Акцент1 5 2" xfId="656"/>
    <cellStyle name="20% - Акцент1 5 3" xfId="657"/>
    <cellStyle name="20% - Акцент1 5_46EE.2011(v1.0)" xfId="658"/>
    <cellStyle name="20% - Акцент1 6" xfId="659"/>
    <cellStyle name="20% - Акцент1 6 2" xfId="660"/>
    <cellStyle name="20% - Акцент1 6 3" xfId="661"/>
    <cellStyle name="20% - Акцент1 6_46EE.2011(v1.0)" xfId="662"/>
    <cellStyle name="20% - Акцент1 7" xfId="663"/>
    <cellStyle name="20% - Акцент1 7 2" xfId="664"/>
    <cellStyle name="20% - Акцент1 7 3" xfId="665"/>
    <cellStyle name="20% - Акцент1 7_46EE.2011(v1.0)" xfId="666"/>
    <cellStyle name="20% - Акцент1 8" xfId="667"/>
    <cellStyle name="20% - Акцент1 8 2" xfId="668"/>
    <cellStyle name="20% - Акцент1 8 3" xfId="669"/>
    <cellStyle name="20% - Акцент1 8_46EE.2011(v1.0)" xfId="670"/>
    <cellStyle name="20% - Акцент1 9" xfId="671"/>
    <cellStyle name="20% - Акцент1 9 2" xfId="672"/>
    <cellStyle name="20% - Акцент1 9 3" xfId="673"/>
    <cellStyle name="20% - Акцент1 9_46EE.2011(v1.0)" xfId="674"/>
    <cellStyle name="20% - Акцент2" xfId="675"/>
    <cellStyle name="20% - Акцент2 10" xfId="676"/>
    <cellStyle name="20% - Акцент2 2" xfId="677"/>
    <cellStyle name="20% - Акцент2 2 2" xfId="678"/>
    <cellStyle name="20% - Акцент2 2 3" xfId="679"/>
    <cellStyle name="20% - Акцент2 2_46EE.2011(v1.0)" xfId="680"/>
    <cellStyle name="20% - Акцент2 3" xfId="681"/>
    <cellStyle name="20% - Акцент2 3 2" xfId="682"/>
    <cellStyle name="20% - Акцент2 3 3" xfId="683"/>
    <cellStyle name="20% - Акцент2 3_46EE.2011(v1.0)" xfId="684"/>
    <cellStyle name="20% - Акцент2 4" xfId="685"/>
    <cellStyle name="20% - Акцент2 4 2" xfId="686"/>
    <cellStyle name="20% - Акцент2 4 3" xfId="687"/>
    <cellStyle name="20% - Акцент2 4_46EE.2011(v1.0)" xfId="688"/>
    <cellStyle name="20% - Акцент2 5" xfId="689"/>
    <cellStyle name="20% - Акцент2 5 2" xfId="690"/>
    <cellStyle name="20% - Акцент2 5 3" xfId="691"/>
    <cellStyle name="20% - Акцент2 5_46EE.2011(v1.0)" xfId="692"/>
    <cellStyle name="20% - Акцент2 6" xfId="693"/>
    <cellStyle name="20% - Акцент2 6 2" xfId="694"/>
    <cellStyle name="20% - Акцент2 6 3" xfId="695"/>
    <cellStyle name="20% - Акцент2 6_46EE.2011(v1.0)" xfId="696"/>
    <cellStyle name="20% - Акцент2 7" xfId="697"/>
    <cellStyle name="20% - Акцент2 7 2" xfId="698"/>
    <cellStyle name="20% - Акцент2 7 3" xfId="699"/>
    <cellStyle name="20% - Акцент2 7_46EE.2011(v1.0)" xfId="700"/>
    <cellStyle name="20% - Акцент2 8" xfId="701"/>
    <cellStyle name="20% - Акцент2 8 2" xfId="702"/>
    <cellStyle name="20% - Акцент2 8 3" xfId="703"/>
    <cellStyle name="20% - Акцент2 8_46EE.2011(v1.0)" xfId="704"/>
    <cellStyle name="20% - Акцент2 9" xfId="705"/>
    <cellStyle name="20% - Акцент2 9 2" xfId="706"/>
    <cellStyle name="20% - Акцент2 9 3" xfId="707"/>
    <cellStyle name="20% - Акцент2 9_46EE.2011(v1.0)" xfId="708"/>
    <cellStyle name="20% - Акцент3" xfId="709"/>
    <cellStyle name="20% - Акцент3 10" xfId="710"/>
    <cellStyle name="20% - Акцент3 2" xfId="711"/>
    <cellStyle name="20% - Акцент3 2 2" xfId="712"/>
    <cellStyle name="20% - Акцент3 2 3" xfId="713"/>
    <cellStyle name="20% - Акцент3 2_46EE.2011(v1.0)" xfId="714"/>
    <cellStyle name="20% - Акцент3 3" xfId="715"/>
    <cellStyle name="20% - Акцент3 3 2" xfId="716"/>
    <cellStyle name="20% - Акцент3 3 3" xfId="717"/>
    <cellStyle name="20% - Акцент3 3_46EE.2011(v1.0)" xfId="718"/>
    <cellStyle name="20% - Акцент3 4" xfId="719"/>
    <cellStyle name="20% - Акцент3 4 2" xfId="720"/>
    <cellStyle name="20% - Акцент3 4 3" xfId="721"/>
    <cellStyle name="20% - Акцент3 4_46EE.2011(v1.0)" xfId="722"/>
    <cellStyle name="20% - Акцент3 5" xfId="723"/>
    <cellStyle name="20% - Акцент3 5 2" xfId="724"/>
    <cellStyle name="20% - Акцент3 5 3" xfId="725"/>
    <cellStyle name="20% - Акцент3 5_46EE.2011(v1.0)" xfId="726"/>
    <cellStyle name="20% - Акцент3 6" xfId="727"/>
    <cellStyle name="20% - Акцент3 6 2" xfId="728"/>
    <cellStyle name="20% - Акцент3 6 3" xfId="729"/>
    <cellStyle name="20% - Акцент3 6_46EE.2011(v1.0)" xfId="730"/>
    <cellStyle name="20% - Акцент3 7" xfId="731"/>
    <cellStyle name="20% - Акцент3 7 2" xfId="732"/>
    <cellStyle name="20% - Акцент3 7 3" xfId="733"/>
    <cellStyle name="20% - Акцент3 7_46EE.2011(v1.0)" xfId="734"/>
    <cellStyle name="20% - Акцент3 8" xfId="735"/>
    <cellStyle name="20% - Акцент3 8 2" xfId="736"/>
    <cellStyle name="20% - Акцент3 8 3" xfId="737"/>
    <cellStyle name="20% - Акцент3 8_46EE.2011(v1.0)" xfId="738"/>
    <cellStyle name="20% - Акцент3 9" xfId="739"/>
    <cellStyle name="20% - Акцент3 9 2" xfId="740"/>
    <cellStyle name="20% - Акцент3 9 3" xfId="741"/>
    <cellStyle name="20% - Акцент3 9_46EE.2011(v1.0)" xfId="742"/>
    <cellStyle name="20% - Акцент4" xfId="743"/>
    <cellStyle name="20% - Акцент4 10" xfId="744"/>
    <cellStyle name="20% - Акцент4 2" xfId="745"/>
    <cellStyle name="20% - Акцент4 2 2" xfId="746"/>
    <cellStyle name="20% - Акцент4 2 3" xfId="747"/>
    <cellStyle name="20% - Акцент4 2_46EE.2011(v1.0)" xfId="748"/>
    <cellStyle name="20% - Акцент4 3" xfId="749"/>
    <cellStyle name="20% - Акцент4 3 2" xfId="750"/>
    <cellStyle name="20% - Акцент4 3 3" xfId="751"/>
    <cellStyle name="20% - Акцент4 3_46EE.2011(v1.0)" xfId="752"/>
    <cellStyle name="20% - Акцент4 4" xfId="753"/>
    <cellStyle name="20% - Акцент4 4 2" xfId="754"/>
    <cellStyle name="20% - Акцент4 4 3" xfId="755"/>
    <cellStyle name="20% - Акцент4 4_46EE.2011(v1.0)" xfId="756"/>
    <cellStyle name="20% - Акцент4 5" xfId="757"/>
    <cellStyle name="20% - Акцент4 5 2" xfId="758"/>
    <cellStyle name="20% - Акцент4 5 3" xfId="759"/>
    <cellStyle name="20% - Акцент4 5_46EE.2011(v1.0)" xfId="760"/>
    <cellStyle name="20% - Акцент4 6" xfId="761"/>
    <cellStyle name="20% - Акцент4 6 2" xfId="762"/>
    <cellStyle name="20% - Акцент4 6 3" xfId="763"/>
    <cellStyle name="20% - Акцент4 6_46EE.2011(v1.0)" xfId="764"/>
    <cellStyle name="20% - Акцент4 7" xfId="765"/>
    <cellStyle name="20% - Акцент4 7 2" xfId="766"/>
    <cellStyle name="20% - Акцент4 7 3" xfId="767"/>
    <cellStyle name="20% - Акцент4 7_46EE.2011(v1.0)" xfId="768"/>
    <cellStyle name="20% - Акцент4 8" xfId="769"/>
    <cellStyle name="20% - Акцент4 8 2" xfId="770"/>
    <cellStyle name="20% - Акцент4 8 3" xfId="771"/>
    <cellStyle name="20% - Акцент4 8_46EE.2011(v1.0)" xfId="772"/>
    <cellStyle name="20% - Акцент4 9" xfId="773"/>
    <cellStyle name="20% - Акцент4 9 2" xfId="774"/>
    <cellStyle name="20% - Акцент4 9 3" xfId="775"/>
    <cellStyle name="20% - Акцент4 9_46EE.2011(v1.0)" xfId="776"/>
    <cellStyle name="20% - Акцент5" xfId="777"/>
    <cellStyle name="20% - Акцент5 10" xfId="778"/>
    <cellStyle name="20% - Акцент5 2" xfId="779"/>
    <cellStyle name="20% - Акцент5 2 2" xfId="780"/>
    <cellStyle name="20% - Акцент5 2 3" xfId="781"/>
    <cellStyle name="20% - Акцент5 2_46EE.2011(v1.0)" xfId="782"/>
    <cellStyle name="20% - Акцент5 3" xfId="783"/>
    <cellStyle name="20% - Акцент5 3 2" xfId="784"/>
    <cellStyle name="20% - Акцент5 3 3" xfId="785"/>
    <cellStyle name="20% - Акцент5 3_46EE.2011(v1.0)" xfId="786"/>
    <cellStyle name="20% - Акцент5 4" xfId="787"/>
    <cellStyle name="20% - Акцент5 4 2" xfId="788"/>
    <cellStyle name="20% - Акцент5 4 3" xfId="789"/>
    <cellStyle name="20% - Акцент5 4_46EE.2011(v1.0)" xfId="790"/>
    <cellStyle name="20% - Акцент5 5" xfId="791"/>
    <cellStyle name="20% - Акцент5 5 2" xfId="792"/>
    <cellStyle name="20% - Акцент5 5 3" xfId="793"/>
    <cellStyle name="20% - Акцент5 5_46EE.2011(v1.0)" xfId="794"/>
    <cellStyle name="20% - Акцент5 6" xfId="795"/>
    <cellStyle name="20% - Акцент5 6 2" xfId="796"/>
    <cellStyle name="20% - Акцент5 6 3" xfId="797"/>
    <cellStyle name="20% - Акцент5 6_46EE.2011(v1.0)" xfId="798"/>
    <cellStyle name="20% - Акцент5 7" xfId="799"/>
    <cellStyle name="20% - Акцент5 7 2" xfId="800"/>
    <cellStyle name="20% - Акцент5 7 3" xfId="801"/>
    <cellStyle name="20% - Акцент5 7_46EE.2011(v1.0)" xfId="802"/>
    <cellStyle name="20% - Акцент5 8" xfId="803"/>
    <cellStyle name="20% - Акцент5 8 2" xfId="804"/>
    <cellStyle name="20% - Акцент5 8 3" xfId="805"/>
    <cellStyle name="20% - Акцент5 8_46EE.2011(v1.0)" xfId="806"/>
    <cellStyle name="20% - Акцент5 9" xfId="807"/>
    <cellStyle name="20% - Акцент5 9 2" xfId="808"/>
    <cellStyle name="20% - Акцент5 9 3" xfId="809"/>
    <cellStyle name="20% - Акцент5 9_46EE.2011(v1.0)" xfId="810"/>
    <cellStyle name="20% - Акцент6" xfId="811"/>
    <cellStyle name="20% - Акцент6 10" xfId="812"/>
    <cellStyle name="20% - Акцент6 2" xfId="813"/>
    <cellStyle name="20% - Акцент6 2 2" xfId="814"/>
    <cellStyle name="20% - Акцент6 2 3" xfId="815"/>
    <cellStyle name="20% - Акцент6 2_46EE.2011(v1.0)" xfId="816"/>
    <cellStyle name="20% - Акцент6 3" xfId="817"/>
    <cellStyle name="20% - Акцент6 3 2" xfId="818"/>
    <cellStyle name="20% - Акцент6 3 3" xfId="819"/>
    <cellStyle name="20% - Акцент6 3_46EE.2011(v1.0)" xfId="820"/>
    <cellStyle name="20% - Акцент6 4" xfId="821"/>
    <cellStyle name="20% - Акцент6 4 2" xfId="822"/>
    <cellStyle name="20% - Акцент6 4 3" xfId="823"/>
    <cellStyle name="20% - Акцент6 4_46EE.2011(v1.0)" xfId="824"/>
    <cellStyle name="20% - Акцент6 5" xfId="825"/>
    <cellStyle name="20% - Акцент6 5 2" xfId="826"/>
    <cellStyle name="20% - Акцент6 5 3" xfId="827"/>
    <cellStyle name="20% - Акцент6 5_46EE.2011(v1.0)" xfId="828"/>
    <cellStyle name="20% - Акцент6 6" xfId="829"/>
    <cellStyle name="20% - Акцент6 6 2" xfId="830"/>
    <cellStyle name="20% - Акцент6 6 3" xfId="831"/>
    <cellStyle name="20% - Акцент6 6_46EE.2011(v1.0)" xfId="832"/>
    <cellStyle name="20% - Акцент6 7" xfId="833"/>
    <cellStyle name="20% - Акцент6 7 2" xfId="834"/>
    <cellStyle name="20% - Акцент6 7 3" xfId="835"/>
    <cellStyle name="20% - Акцент6 7_46EE.2011(v1.0)" xfId="836"/>
    <cellStyle name="20% - Акцент6 8" xfId="837"/>
    <cellStyle name="20% - Акцент6 8 2" xfId="838"/>
    <cellStyle name="20% - Акцент6 8 3" xfId="839"/>
    <cellStyle name="20% - Акцент6 8_46EE.2011(v1.0)" xfId="840"/>
    <cellStyle name="20% - Акцент6 9" xfId="841"/>
    <cellStyle name="20% - Акцент6 9 2" xfId="842"/>
    <cellStyle name="20% - Акцент6 9 3" xfId="843"/>
    <cellStyle name="20% - Акцент6 9_46EE.2011(v1.0)" xfId="844"/>
    <cellStyle name="40% - Accent1" xfId="845"/>
    <cellStyle name="40% - Accent1 2" xfId="846"/>
    <cellStyle name="40% - Accent1 3" xfId="847"/>
    <cellStyle name="40% - Accent1_46EE.2011(v1.0)" xfId="848"/>
    <cellStyle name="40% - Accent2" xfId="849"/>
    <cellStyle name="40% - Accent2 2" xfId="850"/>
    <cellStyle name="40% - Accent2 3" xfId="851"/>
    <cellStyle name="40% - Accent2_46EE.2011(v1.0)" xfId="852"/>
    <cellStyle name="40% - Accent3" xfId="853"/>
    <cellStyle name="40% - Accent3 2" xfId="854"/>
    <cellStyle name="40% - Accent3 3" xfId="855"/>
    <cellStyle name="40% - Accent3_46EE.2011(v1.0)" xfId="856"/>
    <cellStyle name="40% - Accent4" xfId="857"/>
    <cellStyle name="40% - Accent4 2" xfId="858"/>
    <cellStyle name="40% - Accent4 3" xfId="859"/>
    <cellStyle name="40% - Accent4_46EE.2011(v1.0)" xfId="860"/>
    <cellStyle name="40% - Accent5" xfId="861"/>
    <cellStyle name="40% - Accent5 2" xfId="862"/>
    <cellStyle name="40% - Accent5 3" xfId="863"/>
    <cellStyle name="40% - Accent5_46EE.2011(v1.0)" xfId="864"/>
    <cellStyle name="40% - Accent6" xfId="865"/>
    <cellStyle name="40% - Accent6 2" xfId="866"/>
    <cellStyle name="40% - Accent6 3" xfId="867"/>
    <cellStyle name="40% - Accent6_46EE.2011(v1.0)" xfId="868"/>
    <cellStyle name="40% - Акцент1" xfId="869"/>
    <cellStyle name="40% - Акцент1 10" xfId="870"/>
    <cellStyle name="40% - Акцент1 2" xfId="871"/>
    <cellStyle name="40% - Акцент1 2 2" xfId="872"/>
    <cellStyle name="40% - Акцент1 2 3" xfId="873"/>
    <cellStyle name="40% - Акцент1 2_46EE.2011(v1.0)" xfId="874"/>
    <cellStyle name="40% - Акцент1 3" xfId="875"/>
    <cellStyle name="40% - Акцент1 3 2" xfId="876"/>
    <cellStyle name="40% - Акцент1 3 3" xfId="877"/>
    <cellStyle name="40% - Акцент1 3_46EE.2011(v1.0)" xfId="878"/>
    <cellStyle name="40% - Акцент1 4" xfId="879"/>
    <cellStyle name="40% - Акцент1 4 2" xfId="880"/>
    <cellStyle name="40% - Акцент1 4 3" xfId="881"/>
    <cellStyle name="40% - Акцент1 4_46EE.2011(v1.0)" xfId="882"/>
    <cellStyle name="40% - Акцент1 5" xfId="883"/>
    <cellStyle name="40% - Акцент1 5 2" xfId="884"/>
    <cellStyle name="40% - Акцент1 5 3" xfId="885"/>
    <cellStyle name="40% - Акцент1 5_46EE.2011(v1.0)" xfId="886"/>
    <cellStyle name="40% - Акцент1 6" xfId="887"/>
    <cellStyle name="40% - Акцент1 6 2" xfId="888"/>
    <cellStyle name="40% - Акцент1 6 3" xfId="889"/>
    <cellStyle name="40% - Акцент1 6_46EE.2011(v1.0)" xfId="890"/>
    <cellStyle name="40% - Акцент1 7" xfId="891"/>
    <cellStyle name="40% - Акцент1 7 2" xfId="892"/>
    <cellStyle name="40% - Акцент1 7 3" xfId="893"/>
    <cellStyle name="40% - Акцент1 7_46EE.2011(v1.0)" xfId="894"/>
    <cellStyle name="40% - Акцент1 8" xfId="895"/>
    <cellStyle name="40% - Акцент1 8 2" xfId="896"/>
    <cellStyle name="40% - Акцент1 8 3" xfId="897"/>
    <cellStyle name="40% - Акцент1 8_46EE.2011(v1.0)" xfId="898"/>
    <cellStyle name="40% - Акцент1 9" xfId="899"/>
    <cellStyle name="40% - Акцент1 9 2" xfId="900"/>
    <cellStyle name="40% - Акцент1 9 3" xfId="901"/>
    <cellStyle name="40% - Акцент1 9_46EE.2011(v1.0)" xfId="902"/>
    <cellStyle name="40% - Акцент2" xfId="903"/>
    <cellStyle name="40% - Акцент2 10" xfId="904"/>
    <cellStyle name="40% - Акцент2 2" xfId="905"/>
    <cellStyle name="40% - Акцент2 2 2" xfId="906"/>
    <cellStyle name="40% - Акцент2 2 3" xfId="907"/>
    <cellStyle name="40% - Акцент2 2_46EE.2011(v1.0)" xfId="908"/>
    <cellStyle name="40% - Акцент2 3" xfId="909"/>
    <cellStyle name="40% - Акцент2 3 2" xfId="910"/>
    <cellStyle name="40% - Акцент2 3 3" xfId="911"/>
    <cellStyle name="40% - Акцент2 3_46EE.2011(v1.0)" xfId="912"/>
    <cellStyle name="40% - Акцент2 4" xfId="913"/>
    <cellStyle name="40% - Акцент2 4 2" xfId="914"/>
    <cellStyle name="40% - Акцент2 4 3" xfId="915"/>
    <cellStyle name="40% - Акцент2 4_46EE.2011(v1.0)" xfId="916"/>
    <cellStyle name="40% - Акцент2 5" xfId="917"/>
    <cellStyle name="40% - Акцент2 5 2" xfId="918"/>
    <cellStyle name="40% - Акцент2 5 3" xfId="919"/>
    <cellStyle name="40% - Акцент2 5_46EE.2011(v1.0)" xfId="920"/>
    <cellStyle name="40% - Акцент2 6" xfId="921"/>
    <cellStyle name="40% - Акцент2 6 2" xfId="922"/>
    <cellStyle name="40% - Акцент2 6 3" xfId="923"/>
    <cellStyle name="40% - Акцент2 6_46EE.2011(v1.0)" xfId="924"/>
    <cellStyle name="40% - Акцент2 7" xfId="925"/>
    <cellStyle name="40% - Акцент2 7 2" xfId="926"/>
    <cellStyle name="40% - Акцент2 7 3" xfId="927"/>
    <cellStyle name="40% - Акцент2 7_46EE.2011(v1.0)" xfId="928"/>
    <cellStyle name="40% - Акцент2 8" xfId="929"/>
    <cellStyle name="40% - Акцент2 8 2" xfId="930"/>
    <cellStyle name="40% - Акцент2 8 3" xfId="931"/>
    <cellStyle name="40% - Акцент2 8_46EE.2011(v1.0)" xfId="932"/>
    <cellStyle name="40% - Акцент2 9" xfId="933"/>
    <cellStyle name="40% - Акцент2 9 2" xfId="934"/>
    <cellStyle name="40% - Акцент2 9 3" xfId="935"/>
    <cellStyle name="40% - Акцент2 9_46EE.2011(v1.0)" xfId="936"/>
    <cellStyle name="40% - Акцент3" xfId="937"/>
    <cellStyle name="40% - Акцент3 10" xfId="938"/>
    <cellStyle name="40% - Акцент3 2" xfId="939"/>
    <cellStyle name="40% - Акцент3 2 2" xfId="940"/>
    <cellStyle name="40% - Акцент3 2 3" xfId="941"/>
    <cellStyle name="40% - Акцент3 2_46EE.2011(v1.0)" xfId="942"/>
    <cellStyle name="40% - Акцент3 3" xfId="943"/>
    <cellStyle name="40% - Акцент3 3 2" xfId="944"/>
    <cellStyle name="40% - Акцент3 3 3" xfId="945"/>
    <cellStyle name="40% - Акцент3 3_46EE.2011(v1.0)" xfId="946"/>
    <cellStyle name="40% - Акцент3 4" xfId="947"/>
    <cellStyle name="40% - Акцент3 4 2" xfId="948"/>
    <cellStyle name="40% - Акцент3 4 3" xfId="949"/>
    <cellStyle name="40% - Акцент3 4_46EE.2011(v1.0)" xfId="950"/>
    <cellStyle name="40% - Акцент3 5" xfId="951"/>
    <cellStyle name="40% - Акцент3 5 2" xfId="952"/>
    <cellStyle name="40% - Акцент3 5 3" xfId="953"/>
    <cellStyle name="40% - Акцент3 5_46EE.2011(v1.0)" xfId="954"/>
    <cellStyle name="40% - Акцент3 6" xfId="955"/>
    <cellStyle name="40% - Акцент3 6 2" xfId="956"/>
    <cellStyle name="40% - Акцент3 6 3" xfId="957"/>
    <cellStyle name="40% - Акцент3 6_46EE.2011(v1.0)" xfId="958"/>
    <cellStyle name="40% - Акцент3 7" xfId="959"/>
    <cellStyle name="40% - Акцент3 7 2" xfId="960"/>
    <cellStyle name="40% - Акцент3 7 3" xfId="961"/>
    <cellStyle name="40% - Акцент3 7_46EE.2011(v1.0)" xfId="962"/>
    <cellStyle name="40% - Акцент3 8" xfId="963"/>
    <cellStyle name="40% - Акцент3 8 2" xfId="964"/>
    <cellStyle name="40% - Акцент3 8 3" xfId="965"/>
    <cellStyle name="40% - Акцент3 8_46EE.2011(v1.0)" xfId="966"/>
    <cellStyle name="40% - Акцент3 9" xfId="967"/>
    <cellStyle name="40% - Акцент3 9 2" xfId="968"/>
    <cellStyle name="40% - Акцент3 9 3" xfId="969"/>
    <cellStyle name="40% - Акцент3 9_46EE.2011(v1.0)" xfId="970"/>
    <cellStyle name="40% - Акцент4" xfId="971"/>
    <cellStyle name="40% - Акцент4 10" xfId="972"/>
    <cellStyle name="40% - Акцент4 2" xfId="973"/>
    <cellStyle name="40% - Акцент4 2 2" xfId="974"/>
    <cellStyle name="40% - Акцент4 2 3" xfId="975"/>
    <cellStyle name="40% - Акцент4 2_46EE.2011(v1.0)" xfId="976"/>
    <cellStyle name="40% - Акцент4 3" xfId="977"/>
    <cellStyle name="40% - Акцент4 3 2" xfId="978"/>
    <cellStyle name="40% - Акцент4 3 3" xfId="979"/>
    <cellStyle name="40% - Акцент4 3_46EE.2011(v1.0)" xfId="980"/>
    <cellStyle name="40% - Акцент4 4" xfId="981"/>
    <cellStyle name="40% - Акцент4 4 2" xfId="982"/>
    <cellStyle name="40% - Акцент4 4 3" xfId="983"/>
    <cellStyle name="40% - Акцент4 4_46EE.2011(v1.0)" xfId="984"/>
    <cellStyle name="40% - Акцент4 5" xfId="985"/>
    <cellStyle name="40% - Акцент4 5 2" xfId="986"/>
    <cellStyle name="40% - Акцент4 5 3" xfId="987"/>
    <cellStyle name="40% - Акцент4 5_46EE.2011(v1.0)" xfId="988"/>
    <cellStyle name="40% - Акцент4 6" xfId="989"/>
    <cellStyle name="40% - Акцент4 6 2" xfId="990"/>
    <cellStyle name="40% - Акцент4 6 3" xfId="991"/>
    <cellStyle name="40% - Акцент4 6_46EE.2011(v1.0)" xfId="992"/>
    <cellStyle name="40% - Акцент4 7" xfId="993"/>
    <cellStyle name="40% - Акцент4 7 2" xfId="994"/>
    <cellStyle name="40% - Акцент4 7 3" xfId="995"/>
    <cellStyle name="40% - Акцент4 7_46EE.2011(v1.0)" xfId="996"/>
    <cellStyle name="40% - Акцент4 8" xfId="997"/>
    <cellStyle name="40% - Акцент4 8 2" xfId="998"/>
    <cellStyle name="40% - Акцент4 8 3" xfId="999"/>
    <cellStyle name="40% - Акцент4 8_46EE.2011(v1.0)" xfId="1000"/>
    <cellStyle name="40% - Акцент4 9" xfId="1001"/>
    <cellStyle name="40% - Акцент4 9 2" xfId="1002"/>
    <cellStyle name="40% - Акцент4 9 3" xfId="1003"/>
    <cellStyle name="40% - Акцент4 9_46EE.2011(v1.0)" xfId="1004"/>
    <cellStyle name="40% - Акцент5" xfId="1005"/>
    <cellStyle name="40% - Акцент5 10" xfId="1006"/>
    <cellStyle name="40% - Акцент5 2" xfId="1007"/>
    <cellStyle name="40% - Акцент5 2 2" xfId="1008"/>
    <cellStyle name="40% - Акцент5 2 3" xfId="1009"/>
    <cellStyle name="40% - Акцент5 2_46EE.2011(v1.0)" xfId="1010"/>
    <cellStyle name="40% - Акцент5 3" xfId="1011"/>
    <cellStyle name="40% - Акцент5 3 2" xfId="1012"/>
    <cellStyle name="40% - Акцент5 3 3" xfId="1013"/>
    <cellStyle name="40% - Акцент5 3_46EE.2011(v1.0)" xfId="1014"/>
    <cellStyle name="40% - Акцент5 4" xfId="1015"/>
    <cellStyle name="40% - Акцент5 4 2" xfId="1016"/>
    <cellStyle name="40% - Акцент5 4 3" xfId="1017"/>
    <cellStyle name="40% - Акцент5 4_46EE.2011(v1.0)" xfId="1018"/>
    <cellStyle name="40% - Акцент5 5" xfId="1019"/>
    <cellStyle name="40% - Акцент5 5 2" xfId="1020"/>
    <cellStyle name="40% - Акцент5 5 3" xfId="1021"/>
    <cellStyle name="40% - Акцент5 5_46EE.2011(v1.0)" xfId="1022"/>
    <cellStyle name="40% - Акцент5 6" xfId="1023"/>
    <cellStyle name="40% - Акцент5 6 2" xfId="1024"/>
    <cellStyle name="40% - Акцент5 6 3" xfId="1025"/>
    <cellStyle name="40% - Акцент5 6_46EE.2011(v1.0)" xfId="1026"/>
    <cellStyle name="40% - Акцент5 7" xfId="1027"/>
    <cellStyle name="40% - Акцент5 7 2" xfId="1028"/>
    <cellStyle name="40% - Акцент5 7 3" xfId="1029"/>
    <cellStyle name="40% - Акцент5 7_46EE.2011(v1.0)" xfId="1030"/>
    <cellStyle name="40% - Акцент5 8" xfId="1031"/>
    <cellStyle name="40% - Акцент5 8 2" xfId="1032"/>
    <cellStyle name="40% - Акцент5 8 3" xfId="1033"/>
    <cellStyle name="40% - Акцент5 8_46EE.2011(v1.0)" xfId="1034"/>
    <cellStyle name="40% - Акцент5 9" xfId="1035"/>
    <cellStyle name="40% - Акцент5 9 2" xfId="1036"/>
    <cellStyle name="40% - Акцент5 9 3" xfId="1037"/>
    <cellStyle name="40% - Акцент5 9_46EE.2011(v1.0)" xfId="1038"/>
    <cellStyle name="40% - Акцент6" xfId="1039"/>
    <cellStyle name="40% - Акцент6 10" xfId="1040"/>
    <cellStyle name="40% - Акцент6 2" xfId="1041"/>
    <cellStyle name="40% - Акцент6 2 2" xfId="1042"/>
    <cellStyle name="40% - Акцент6 2 3" xfId="1043"/>
    <cellStyle name="40% - Акцент6 2_46EE.2011(v1.0)" xfId="1044"/>
    <cellStyle name="40% - Акцент6 3" xfId="1045"/>
    <cellStyle name="40% - Акцент6 3 2" xfId="1046"/>
    <cellStyle name="40% - Акцент6 3 3" xfId="1047"/>
    <cellStyle name="40% - Акцент6 3_46EE.2011(v1.0)" xfId="1048"/>
    <cellStyle name="40% - Акцент6 4" xfId="1049"/>
    <cellStyle name="40% - Акцент6 4 2" xfId="1050"/>
    <cellStyle name="40% - Акцент6 4 3" xfId="1051"/>
    <cellStyle name="40% - Акцент6 4_46EE.2011(v1.0)" xfId="1052"/>
    <cellStyle name="40% - Акцент6 5" xfId="1053"/>
    <cellStyle name="40% - Акцент6 5 2" xfId="1054"/>
    <cellStyle name="40% - Акцент6 5 3" xfId="1055"/>
    <cellStyle name="40% - Акцент6 5_46EE.2011(v1.0)" xfId="1056"/>
    <cellStyle name="40% - Акцент6 6" xfId="1057"/>
    <cellStyle name="40% - Акцент6 6 2" xfId="1058"/>
    <cellStyle name="40% - Акцент6 6 3" xfId="1059"/>
    <cellStyle name="40% - Акцент6 6_46EE.2011(v1.0)" xfId="1060"/>
    <cellStyle name="40% - Акцент6 7" xfId="1061"/>
    <cellStyle name="40% - Акцент6 7 2" xfId="1062"/>
    <cellStyle name="40% - Акцент6 7 3" xfId="1063"/>
    <cellStyle name="40% - Акцент6 7_46EE.2011(v1.0)" xfId="1064"/>
    <cellStyle name="40% - Акцент6 8" xfId="1065"/>
    <cellStyle name="40% - Акцент6 8 2" xfId="1066"/>
    <cellStyle name="40% - Акцент6 8 3" xfId="1067"/>
    <cellStyle name="40% - Акцент6 8_46EE.2011(v1.0)" xfId="1068"/>
    <cellStyle name="40% - Акцент6 9" xfId="1069"/>
    <cellStyle name="40% - Акцент6 9 2" xfId="1070"/>
    <cellStyle name="40% - Акцент6 9 3" xfId="1071"/>
    <cellStyle name="40% - Акцент6 9_46EE.2011(v1.0)" xfId="1072"/>
    <cellStyle name="60% - Accent1" xfId="1073"/>
    <cellStyle name="60% - Accent2" xfId="1074"/>
    <cellStyle name="60% - Accent3" xfId="1075"/>
    <cellStyle name="60% - Accent4" xfId="1076"/>
    <cellStyle name="60% - Accent5" xfId="1077"/>
    <cellStyle name="60% - Accent6" xfId="1078"/>
    <cellStyle name="60% - Акцент1" xfId="1079"/>
    <cellStyle name="60% - Акцент1 10" xfId="1080"/>
    <cellStyle name="60% - Акцент1 2" xfId="1081"/>
    <cellStyle name="60% - Акцент1 2 2" xfId="1082"/>
    <cellStyle name="60% - Акцент1 3" xfId="1083"/>
    <cellStyle name="60% - Акцент1 3 2" xfId="1084"/>
    <cellStyle name="60% - Акцент1 4" xfId="1085"/>
    <cellStyle name="60% - Акцент1 4 2" xfId="1086"/>
    <cellStyle name="60% - Акцент1 5" xfId="1087"/>
    <cellStyle name="60% - Акцент1 5 2" xfId="1088"/>
    <cellStyle name="60% - Акцент1 6" xfId="1089"/>
    <cellStyle name="60% - Акцент1 6 2" xfId="1090"/>
    <cellStyle name="60% - Акцент1 7" xfId="1091"/>
    <cellStyle name="60% - Акцент1 7 2" xfId="1092"/>
    <cellStyle name="60% - Акцент1 8" xfId="1093"/>
    <cellStyle name="60% - Акцент1 8 2" xfId="1094"/>
    <cellStyle name="60% - Акцент1 9" xfId="1095"/>
    <cellStyle name="60% - Акцент1 9 2" xfId="1096"/>
    <cellStyle name="60% - Акцент2" xfId="1097"/>
    <cellStyle name="60% - Акцент2 10" xfId="1098"/>
    <cellStyle name="60% - Акцент2 2" xfId="1099"/>
    <cellStyle name="60% - Акцент2 2 2" xfId="1100"/>
    <cellStyle name="60% - Акцент2 3" xfId="1101"/>
    <cellStyle name="60% - Акцент2 3 2" xfId="1102"/>
    <cellStyle name="60% - Акцент2 4" xfId="1103"/>
    <cellStyle name="60% - Акцент2 4 2" xfId="1104"/>
    <cellStyle name="60% - Акцент2 5" xfId="1105"/>
    <cellStyle name="60% - Акцент2 5 2" xfId="1106"/>
    <cellStyle name="60% - Акцент2 6" xfId="1107"/>
    <cellStyle name="60% - Акцент2 6 2" xfId="1108"/>
    <cellStyle name="60% - Акцент2 7" xfId="1109"/>
    <cellStyle name="60% - Акцент2 7 2" xfId="1110"/>
    <cellStyle name="60% - Акцент2 8" xfId="1111"/>
    <cellStyle name="60% - Акцент2 8 2" xfId="1112"/>
    <cellStyle name="60% - Акцент2 9" xfId="1113"/>
    <cellStyle name="60% - Акцент2 9 2" xfId="1114"/>
    <cellStyle name="60% - Акцент3" xfId="1115"/>
    <cellStyle name="60% - Акцент3 10" xfId="1116"/>
    <cellStyle name="60% - Акцент3 2" xfId="1117"/>
    <cellStyle name="60% - Акцент3 2 2" xfId="1118"/>
    <cellStyle name="60% - Акцент3 3" xfId="1119"/>
    <cellStyle name="60% - Акцент3 3 2" xfId="1120"/>
    <cellStyle name="60% - Акцент3 4" xfId="1121"/>
    <cellStyle name="60% - Акцент3 4 2" xfId="1122"/>
    <cellStyle name="60% - Акцент3 5" xfId="1123"/>
    <cellStyle name="60% - Акцент3 5 2" xfId="1124"/>
    <cellStyle name="60% - Акцент3 6" xfId="1125"/>
    <cellStyle name="60% - Акцент3 6 2" xfId="1126"/>
    <cellStyle name="60% - Акцент3 7" xfId="1127"/>
    <cellStyle name="60% - Акцент3 7 2" xfId="1128"/>
    <cellStyle name="60% - Акцент3 8" xfId="1129"/>
    <cellStyle name="60% - Акцент3 8 2" xfId="1130"/>
    <cellStyle name="60% - Акцент3 9" xfId="1131"/>
    <cellStyle name="60% - Акцент3 9 2" xfId="1132"/>
    <cellStyle name="60% - Акцент4" xfId="1133"/>
    <cellStyle name="60% - Акцент4 10" xfId="1134"/>
    <cellStyle name="60% - Акцент4 2" xfId="1135"/>
    <cellStyle name="60% - Акцент4 2 2" xfId="1136"/>
    <cellStyle name="60% - Акцент4 3" xfId="1137"/>
    <cellStyle name="60% - Акцент4 3 2" xfId="1138"/>
    <cellStyle name="60% - Акцент4 4" xfId="1139"/>
    <cellStyle name="60% - Акцент4 4 2" xfId="1140"/>
    <cellStyle name="60% - Акцент4 5" xfId="1141"/>
    <cellStyle name="60% - Акцент4 5 2" xfId="1142"/>
    <cellStyle name="60% - Акцент4 6" xfId="1143"/>
    <cellStyle name="60% - Акцент4 6 2" xfId="1144"/>
    <cellStyle name="60% - Акцент4 7" xfId="1145"/>
    <cellStyle name="60% - Акцент4 7 2" xfId="1146"/>
    <cellStyle name="60% - Акцент4 8" xfId="1147"/>
    <cellStyle name="60% - Акцент4 8 2" xfId="1148"/>
    <cellStyle name="60% - Акцент4 9" xfId="1149"/>
    <cellStyle name="60% - Акцент4 9 2" xfId="1150"/>
    <cellStyle name="60% - Акцент5" xfId="1151"/>
    <cellStyle name="60% - Акцент5 10" xfId="1152"/>
    <cellStyle name="60% - Акцент5 2" xfId="1153"/>
    <cellStyle name="60% - Акцент5 2 2" xfId="1154"/>
    <cellStyle name="60% - Акцент5 3" xfId="1155"/>
    <cellStyle name="60% - Акцент5 3 2" xfId="1156"/>
    <cellStyle name="60% - Акцент5 4" xfId="1157"/>
    <cellStyle name="60% - Акцент5 4 2" xfId="1158"/>
    <cellStyle name="60% - Акцент5 5" xfId="1159"/>
    <cellStyle name="60% - Акцент5 5 2" xfId="1160"/>
    <cellStyle name="60% - Акцент5 6" xfId="1161"/>
    <cellStyle name="60% - Акцент5 6 2" xfId="1162"/>
    <cellStyle name="60% - Акцент5 7" xfId="1163"/>
    <cellStyle name="60% - Акцент5 7 2" xfId="1164"/>
    <cellStyle name="60% - Акцент5 8" xfId="1165"/>
    <cellStyle name="60% - Акцент5 8 2" xfId="1166"/>
    <cellStyle name="60% - Акцент5 9" xfId="1167"/>
    <cellStyle name="60% - Акцент5 9 2" xfId="1168"/>
    <cellStyle name="60% - Акцент6" xfId="1169"/>
    <cellStyle name="60% - Акцент6 10" xfId="1170"/>
    <cellStyle name="60% - Акцент6 2" xfId="1171"/>
    <cellStyle name="60% - Акцент6 2 2" xfId="1172"/>
    <cellStyle name="60% - Акцент6 3" xfId="1173"/>
    <cellStyle name="60% - Акцент6 3 2" xfId="1174"/>
    <cellStyle name="60% - Акцент6 4" xfId="1175"/>
    <cellStyle name="60% - Акцент6 4 2" xfId="1176"/>
    <cellStyle name="60% - Акцент6 5" xfId="1177"/>
    <cellStyle name="60% - Акцент6 5 2" xfId="1178"/>
    <cellStyle name="60% - Акцент6 6" xfId="1179"/>
    <cellStyle name="60% - Акцент6 6 2" xfId="1180"/>
    <cellStyle name="60% - Акцент6 7" xfId="1181"/>
    <cellStyle name="60% - Акцент6 7 2" xfId="1182"/>
    <cellStyle name="60% - Акцент6 8" xfId="1183"/>
    <cellStyle name="60% - Акцент6 8 2" xfId="1184"/>
    <cellStyle name="60% - Акцент6 9" xfId="1185"/>
    <cellStyle name="60% - Акцент6 9 2" xfId="1186"/>
    <cellStyle name="Accent1" xfId="1187"/>
    <cellStyle name="Accent2" xfId="1188"/>
    <cellStyle name="Accent3" xfId="1189"/>
    <cellStyle name="Accent4" xfId="1190"/>
    <cellStyle name="Accent5" xfId="1191"/>
    <cellStyle name="Accent6" xfId="1192"/>
    <cellStyle name="Ăčďĺđńńűëęŕ" xfId="1193"/>
    <cellStyle name="AFE" xfId="1194"/>
    <cellStyle name="Áĺççŕůčňíűé" xfId="1195"/>
    <cellStyle name="Äĺíĺćíűé [0]_(ňŕá 3č)" xfId="1196"/>
    <cellStyle name="Äĺíĺćíűé_(ňŕá 3č)" xfId="1197"/>
    <cellStyle name="Bad" xfId="1198"/>
    <cellStyle name="Blue" xfId="1199"/>
    <cellStyle name="Body_$Dollars" xfId="1200"/>
    <cellStyle name="Calculation" xfId="1201"/>
    <cellStyle name="Check Cell" xfId="1202"/>
    <cellStyle name="Chek" xfId="1203"/>
    <cellStyle name="Comma [0]_Adjusted FS 1299" xfId="1204"/>
    <cellStyle name="Comma 0" xfId="1205"/>
    <cellStyle name="Comma 0*" xfId="1206"/>
    <cellStyle name="Comma 2" xfId="1207"/>
    <cellStyle name="Comma 3*" xfId="1208"/>
    <cellStyle name="Comma_Adjusted FS 1299" xfId="1209"/>
    <cellStyle name="Comma0" xfId="1210"/>
    <cellStyle name="Çŕůčňíűé" xfId="1211"/>
    <cellStyle name="Currency [0]" xfId="1212"/>
    <cellStyle name="Currency [0] 2" xfId="1213"/>
    <cellStyle name="Currency [0] 2 10" xfId="1214"/>
    <cellStyle name="Currency [0] 2 11" xfId="1215"/>
    <cellStyle name="Currency [0] 2 2" xfId="1216"/>
    <cellStyle name="Currency [0] 2 2 2" xfId="1217"/>
    <cellStyle name="Currency [0] 2 2 3" xfId="1218"/>
    <cellStyle name="Currency [0] 2 2 4" xfId="1219"/>
    <cellStyle name="Currency [0] 2 3" xfId="1220"/>
    <cellStyle name="Currency [0] 2 3 2" xfId="1221"/>
    <cellStyle name="Currency [0] 2 3 3" xfId="1222"/>
    <cellStyle name="Currency [0] 2 3 4" xfId="1223"/>
    <cellStyle name="Currency [0] 2 4" xfId="1224"/>
    <cellStyle name="Currency [0] 2 4 2" xfId="1225"/>
    <cellStyle name="Currency [0] 2 4 3" xfId="1226"/>
    <cellStyle name="Currency [0] 2 4 4" xfId="1227"/>
    <cellStyle name="Currency [0] 2 5" xfId="1228"/>
    <cellStyle name="Currency [0] 2 5 2" xfId="1229"/>
    <cellStyle name="Currency [0] 2 5 3" xfId="1230"/>
    <cellStyle name="Currency [0] 2 5 4" xfId="1231"/>
    <cellStyle name="Currency [0] 2 6" xfId="1232"/>
    <cellStyle name="Currency [0] 2 6 2" xfId="1233"/>
    <cellStyle name="Currency [0] 2 6 3" xfId="1234"/>
    <cellStyle name="Currency [0] 2 6 4" xfId="1235"/>
    <cellStyle name="Currency [0] 2 7" xfId="1236"/>
    <cellStyle name="Currency [0] 2 7 2" xfId="1237"/>
    <cellStyle name="Currency [0] 2 7 3" xfId="1238"/>
    <cellStyle name="Currency [0] 2 7 4" xfId="1239"/>
    <cellStyle name="Currency [0] 2 8" xfId="1240"/>
    <cellStyle name="Currency [0] 2 8 2" xfId="1241"/>
    <cellStyle name="Currency [0] 2 8 3" xfId="1242"/>
    <cellStyle name="Currency [0] 2 8 4" xfId="1243"/>
    <cellStyle name="Currency [0] 2 9" xfId="1244"/>
    <cellStyle name="Currency [0] 3" xfId="1245"/>
    <cellStyle name="Currency [0] 3 10" xfId="1246"/>
    <cellStyle name="Currency [0] 3 11" xfId="1247"/>
    <cellStyle name="Currency [0] 3 2" xfId="1248"/>
    <cellStyle name="Currency [0] 3 2 2" xfId="1249"/>
    <cellStyle name="Currency [0] 3 2 3" xfId="1250"/>
    <cellStyle name="Currency [0] 3 2 4" xfId="1251"/>
    <cellStyle name="Currency [0] 3 3" xfId="1252"/>
    <cellStyle name="Currency [0] 3 3 2" xfId="1253"/>
    <cellStyle name="Currency [0] 3 3 3" xfId="1254"/>
    <cellStyle name="Currency [0] 3 3 4" xfId="1255"/>
    <cellStyle name="Currency [0] 3 4" xfId="1256"/>
    <cellStyle name="Currency [0] 3 4 2" xfId="1257"/>
    <cellStyle name="Currency [0] 3 4 3" xfId="1258"/>
    <cellStyle name="Currency [0] 3 4 4" xfId="1259"/>
    <cellStyle name="Currency [0] 3 5" xfId="1260"/>
    <cellStyle name="Currency [0] 3 5 2" xfId="1261"/>
    <cellStyle name="Currency [0] 3 5 3" xfId="1262"/>
    <cellStyle name="Currency [0] 3 5 4" xfId="1263"/>
    <cellStyle name="Currency [0] 3 6" xfId="1264"/>
    <cellStyle name="Currency [0] 3 6 2" xfId="1265"/>
    <cellStyle name="Currency [0] 3 6 3" xfId="1266"/>
    <cellStyle name="Currency [0] 3 6 4" xfId="1267"/>
    <cellStyle name="Currency [0] 3 7" xfId="1268"/>
    <cellStyle name="Currency [0] 3 7 2" xfId="1269"/>
    <cellStyle name="Currency [0] 3 7 3" xfId="1270"/>
    <cellStyle name="Currency [0] 3 7 4" xfId="1271"/>
    <cellStyle name="Currency [0] 3 8" xfId="1272"/>
    <cellStyle name="Currency [0] 3 8 2" xfId="1273"/>
    <cellStyle name="Currency [0] 3 8 3" xfId="1274"/>
    <cellStyle name="Currency [0] 3 8 4" xfId="1275"/>
    <cellStyle name="Currency [0] 3 9" xfId="1276"/>
    <cellStyle name="Currency [0] 4" xfId="1277"/>
    <cellStyle name="Currency [0] 4 10" xfId="1278"/>
    <cellStyle name="Currency [0] 4 11" xfId="1279"/>
    <cellStyle name="Currency [0] 4 2" xfId="1280"/>
    <cellStyle name="Currency [0] 4 2 2" xfId="1281"/>
    <cellStyle name="Currency [0] 4 2 3" xfId="1282"/>
    <cellStyle name="Currency [0] 4 2 4" xfId="1283"/>
    <cellStyle name="Currency [0] 4 3" xfId="1284"/>
    <cellStyle name="Currency [0] 4 3 2" xfId="1285"/>
    <cellStyle name="Currency [0] 4 3 3" xfId="1286"/>
    <cellStyle name="Currency [0] 4 3 4" xfId="1287"/>
    <cellStyle name="Currency [0] 4 4" xfId="1288"/>
    <cellStyle name="Currency [0] 4 4 2" xfId="1289"/>
    <cellStyle name="Currency [0] 4 4 3" xfId="1290"/>
    <cellStyle name="Currency [0] 4 4 4" xfId="1291"/>
    <cellStyle name="Currency [0] 4 5" xfId="1292"/>
    <cellStyle name="Currency [0] 4 5 2" xfId="1293"/>
    <cellStyle name="Currency [0] 4 5 3" xfId="1294"/>
    <cellStyle name="Currency [0] 4 5 4" xfId="1295"/>
    <cellStyle name="Currency [0] 4 6" xfId="1296"/>
    <cellStyle name="Currency [0] 4 6 2" xfId="1297"/>
    <cellStyle name="Currency [0] 4 6 3" xfId="1298"/>
    <cellStyle name="Currency [0] 4 6 4" xfId="1299"/>
    <cellStyle name="Currency [0] 4 7" xfId="1300"/>
    <cellStyle name="Currency [0] 4 7 2" xfId="1301"/>
    <cellStyle name="Currency [0] 4 7 3" xfId="1302"/>
    <cellStyle name="Currency [0] 4 7 4" xfId="1303"/>
    <cellStyle name="Currency [0] 4 8" xfId="1304"/>
    <cellStyle name="Currency [0] 4 8 2" xfId="1305"/>
    <cellStyle name="Currency [0] 4 8 3" xfId="1306"/>
    <cellStyle name="Currency [0] 4 8 4" xfId="1307"/>
    <cellStyle name="Currency [0] 4 9" xfId="1308"/>
    <cellStyle name="Currency [0] 5" xfId="1309"/>
    <cellStyle name="Currency [0] 5 10" xfId="1310"/>
    <cellStyle name="Currency [0] 5 11" xfId="1311"/>
    <cellStyle name="Currency [0] 5 2" xfId="1312"/>
    <cellStyle name="Currency [0] 5 2 2" xfId="1313"/>
    <cellStyle name="Currency [0] 5 2 3" xfId="1314"/>
    <cellStyle name="Currency [0] 5 2 4" xfId="1315"/>
    <cellStyle name="Currency [0] 5 3" xfId="1316"/>
    <cellStyle name="Currency [0] 5 3 2" xfId="1317"/>
    <cellStyle name="Currency [0] 5 3 3" xfId="1318"/>
    <cellStyle name="Currency [0] 5 3 4" xfId="1319"/>
    <cellStyle name="Currency [0] 5 4" xfId="1320"/>
    <cellStyle name="Currency [0] 5 4 2" xfId="1321"/>
    <cellStyle name="Currency [0] 5 4 3" xfId="1322"/>
    <cellStyle name="Currency [0] 5 4 4" xfId="1323"/>
    <cellStyle name="Currency [0] 5 5" xfId="1324"/>
    <cellStyle name="Currency [0] 5 5 2" xfId="1325"/>
    <cellStyle name="Currency [0] 5 5 3" xfId="1326"/>
    <cellStyle name="Currency [0] 5 5 4" xfId="1327"/>
    <cellStyle name="Currency [0] 5 6" xfId="1328"/>
    <cellStyle name="Currency [0] 5 6 2" xfId="1329"/>
    <cellStyle name="Currency [0] 5 6 3" xfId="1330"/>
    <cellStyle name="Currency [0] 5 6 4" xfId="1331"/>
    <cellStyle name="Currency [0] 5 7" xfId="1332"/>
    <cellStyle name="Currency [0] 5 7 2" xfId="1333"/>
    <cellStyle name="Currency [0] 5 7 3" xfId="1334"/>
    <cellStyle name="Currency [0] 5 7 4" xfId="1335"/>
    <cellStyle name="Currency [0] 5 8" xfId="1336"/>
    <cellStyle name="Currency [0] 5 8 2" xfId="1337"/>
    <cellStyle name="Currency [0] 5 8 3" xfId="1338"/>
    <cellStyle name="Currency [0] 5 8 4" xfId="1339"/>
    <cellStyle name="Currency [0] 5 9" xfId="1340"/>
    <cellStyle name="Currency [0] 6" xfId="1341"/>
    <cellStyle name="Currency [0] 6 2" xfId="1342"/>
    <cellStyle name="Currency [0] 6 3" xfId="1343"/>
    <cellStyle name="Currency [0] 6 4" xfId="1344"/>
    <cellStyle name="Currency [0] 7" xfId="1345"/>
    <cellStyle name="Currency [0] 7 2" xfId="1346"/>
    <cellStyle name="Currency [0] 7 3" xfId="1347"/>
    <cellStyle name="Currency [0] 7 4" xfId="1348"/>
    <cellStyle name="Currency [0] 8" xfId="1349"/>
    <cellStyle name="Currency [0] 8 2" xfId="1350"/>
    <cellStyle name="Currency [0] 8 3" xfId="1351"/>
    <cellStyle name="Currency [0] 8 4" xfId="1352"/>
    <cellStyle name="Currency 0" xfId="1353"/>
    <cellStyle name="Currency 2" xfId="1354"/>
    <cellStyle name="Currency_06_9m" xfId="1355"/>
    <cellStyle name="Currency0" xfId="1356"/>
    <cellStyle name="Currency2" xfId="1357"/>
    <cellStyle name="Date" xfId="1358"/>
    <cellStyle name="Date Aligned" xfId="1359"/>
    <cellStyle name="Dates" xfId="1360"/>
    <cellStyle name="Dezimal [0]_NEGS" xfId="1361"/>
    <cellStyle name="Dezimal_NEGS" xfId="1362"/>
    <cellStyle name="Dotted Line" xfId="1363"/>
    <cellStyle name="E&amp;Y House" xfId="1364"/>
    <cellStyle name="E-mail" xfId="1365"/>
    <cellStyle name="E-mail 2" xfId="1366"/>
    <cellStyle name="E-mail_46EP.2011(v2.0)" xfId="1367"/>
    <cellStyle name="Euro" xfId="1368"/>
    <cellStyle name="Euro 2" xfId="1369"/>
    <cellStyle name="ew" xfId="1370"/>
    <cellStyle name="Explanatory Text" xfId="1371"/>
    <cellStyle name="F2" xfId="1372"/>
    <cellStyle name="F3" xfId="1373"/>
    <cellStyle name="F4" xfId="1374"/>
    <cellStyle name="F5" xfId="1375"/>
    <cellStyle name="F6" xfId="1376"/>
    <cellStyle name="F7" xfId="1377"/>
    <cellStyle name="F8" xfId="1378"/>
    <cellStyle name="Fixed" xfId="1379"/>
    <cellStyle name="fo]&#13;&#10;UserName=Murat Zelef&#13;&#10;UserCompany=Bumerang&#13;&#10;&#13;&#10;[File Paths]&#13;&#10;WorkingDirectory=C:\EQUIS\DLWIN&#13;&#10;DownLoader=C" xfId="1380"/>
    <cellStyle name="Followed Hyperlink" xfId="1381"/>
    <cellStyle name="Footnote" xfId="1382"/>
    <cellStyle name="Good" xfId="1383"/>
    <cellStyle name="hard no" xfId="1384"/>
    <cellStyle name="Hard Percent" xfId="1385"/>
    <cellStyle name="hardno" xfId="1386"/>
    <cellStyle name="Header" xfId="1387"/>
    <cellStyle name="Heading" xfId="1388"/>
    <cellStyle name="Heading 1" xfId="1389"/>
    <cellStyle name="Heading 1 2" xfId="1390"/>
    <cellStyle name="Heading 2" xfId="1391"/>
    <cellStyle name="Heading 2 2" xfId="1392"/>
    <cellStyle name="Heading 3" xfId="1393"/>
    <cellStyle name="Heading 4" xfId="1394"/>
    <cellStyle name="Heading_GP.ITOG.4.78(v1.0) - для разделения" xfId="1395"/>
    <cellStyle name="Heading2" xfId="1396"/>
    <cellStyle name="Heading2 2" xfId="1397"/>
    <cellStyle name="Heading2_46EP.2011(v2.0)" xfId="1398"/>
    <cellStyle name="Hyperlink" xfId="1399"/>
    <cellStyle name="Îáű÷íűé__FES" xfId="1400"/>
    <cellStyle name="Îáû÷íûé_cogs" xfId="1401"/>
    <cellStyle name="Îňęđűâŕâřŕ˙ń˙ ăčďĺđńńűëęŕ" xfId="1402"/>
    <cellStyle name="Info" xfId="1403"/>
    <cellStyle name="Input" xfId="1404"/>
    <cellStyle name="InputCurrency" xfId="1405"/>
    <cellStyle name="InputCurrency2" xfId="1406"/>
    <cellStyle name="InputMultiple1" xfId="1407"/>
    <cellStyle name="InputPercent1" xfId="1408"/>
    <cellStyle name="Inputs" xfId="1409"/>
    <cellStyle name="Inputs (const)" xfId="1410"/>
    <cellStyle name="Inputs (const) 2" xfId="1411"/>
    <cellStyle name="Inputs (const)_46EP.2011(v2.0)" xfId="1412"/>
    <cellStyle name="Inputs 2" xfId="1413"/>
    <cellStyle name="Inputs 3" xfId="1414"/>
    <cellStyle name="Inputs Co" xfId="1415"/>
    <cellStyle name="Inputs_46EE.2011(v1.0)" xfId="1416"/>
    <cellStyle name="Linked Cell" xfId="1417"/>
    <cellStyle name="Millares [0]_RESULTS" xfId="1418"/>
    <cellStyle name="Millares_RESULTS" xfId="1419"/>
    <cellStyle name="Milliers [0]_RESULTS" xfId="1420"/>
    <cellStyle name="Milliers_RESULTS" xfId="1421"/>
    <cellStyle name="mnb" xfId="1422"/>
    <cellStyle name="Moneda [0]_RESULTS" xfId="1423"/>
    <cellStyle name="Moneda_RESULTS" xfId="1424"/>
    <cellStyle name="Monétaire [0]_RESULTS" xfId="1425"/>
    <cellStyle name="Monétaire_RESULTS" xfId="1426"/>
    <cellStyle name="Multiple" xfId="1427"/>
    <cellStyle name="Multiple1" xfId="1428"/>
    <cellStyle name="MultipleBelow" xfId="1429"/>
    <cellStyle name="namber" xfId="1430"/>
    <cellStyle name="Neutral" xfId="1431"/>
    <cellStyle name="Norma11l" xfId="1432"/>
    <cellStyle name="normal" xfId="1433"/>
    <cellStyle name="Normal - Style1" xfId="1434"/>
    <cellStyle name="normal 10" xfId="1435"/>
    <cellStyle name="normal 11" xfId="1436"/>
    <cellStyle name="normal 12" xfId="1437"/>
    <cellStyle name="normal 13" xfId="1438"/>
    <cellStyle name="normal 14" xfId="1439"/>
    <cellStyle name="normal 15" xfId="1440"/>
    <cellStyle name="normal 16" xfId="1441"/>
    <cellStyle name="normal 17" xfId="1442"/>
    <cellStyle name="normal 18" xfId="1443"/>
    <cellStyle name="normal 19" xfId="1444"/>
    <cellStyle name="Normal 2" xfId="1445"/>
    <cellStyle name="Normal 2 2" xfId="1446"/>
    <cellStyle name="Normal 2 3" xfId="1447"/>
    <cellStyle name="Normal 2 4" xfId="1448"/>
    <cellStyle name="Normal 2_Общехоз." xfId="1449"/>
    <cellStyle name="normal 20" xfId="1450"/>
    <cellStyle name="normal 21" xfId="1451"/>
    <cellStyle name="normal 22" xfId="1452"/>
    <cellStyle name="normal 23" xfId="1453"/>
    <cellStyle name="normal 24" xfId="1454"/>
    <cellStyle name="normal 25" xfId="1455"/>
    <cellStyle name="normal 26" xfId="1456"/>
    <cellStyle name="normal 3" xfId="1457"/>
    <cellStyle name="normal 4" xfId="1458"/>
    <cellStyle name="normal 5" xfId="1459"/>
    <cellStyle name="normal 6" xfId="1460"/>
    <cellStyle name="normal 7" xfId="1461"/>
    <cellStyle name="normal 8" xfId="1462"/>
    <cellStyle name="normal 9" xfId="1463"/>
    <cellStyle name="Normal." xfId="1464"/>
    <cellStyle name="Normal_06_9m" xfId="1465"/>
    <cellStyle name="Normal1" xfId="1466"/>
    <cellStyle name="Normal2" xfId="1467"/>
    <cellStyle name="NormalGB" xfId="1468"/>
    <cellStyle name="Normalny_24. 02. 97." xfId="1469"/>
    <cellStyle name="normбlnм_laroux" xfId="1470"/>
    <cellStyle name="Note" xfId="1471"/>
    <cellStyle name="number" xfId="1472"/>
    <cellStyle name="Ôčíŕíńîâűé [0]_(ňŕá 3č)" xfId="1473"/>
    <cellStyle name="Ôčíŕíńîâűé_(ňŕá 3č)" xfId="1474"/>
    <cellStyle name="Option" xfId="1475"/>
    <cellStyle name="Òûñÿ÷è [0]_cogs" xfId="1476"/>
    <cellStyle name="Òûñÿ÷è_cogs" xfId="1477"/>
    <cellStyle name="Output" xfId="1478"/>
    <cellStyle name="Page Number" xfId="1479"/>
    <cellStyle name="pb_page_heading_LS" xfId="1480"/>
    <cellStyle name="Percent_RS_Lianozovo-Samara_9m01" xfId="1481"/>
    <cellStyle name="Percent1" xfId="1482"/>
    <cellStyle name="Piug" xfId="1483"/>
    <cellStyle name="Plug" xfId="1484"/>
    <cellStyle name="Price_Body" xfId="1485"/>
    <cellStyle name="prochrek" xfId="1486"/>
    <cellStyle name="Protected" xfId="1487"/>
    <cellStyle name="Salomon Logo" xfId="1488"/>
    <cellStyle name="SAPBEXaggData" xfId="1489"/>
    <cellStyle name="SAPBEXaggDataEmph" xfId="1490"/>
    <cellStyle name="SAPBEXaggItem" xfId="1491"/>
    <cellStyle name="SAPBEXaggItemX" xfId="1492"/>
    <cellStyle name="SAPBEXchaText" xfId="1493"/>
    <cellStyle name="SAPBEXexcBad7" xfId="1494"/>
    <cellStyle name="SAPBEXexcBad8" xfId="1495"/>
    <cellStyle name="SAPBEXexcBad9" xfId="1496"/>
    <cellStyle name="SAPBEXexcCritical4" xfId="1497"/>
    <cellStyle name="SAPBEXexcCritical5" xfId="1498"/>
    <cellStyle name="SAPBEXexcCritical6" xfId="1499"/>
    <cellStyle name="SAPBEXexcGood1" xfId="1500"/>
    <cellStyle name="SAPBEXexcGood2" xfId="1501"/>
    <cellStyle name="SAPBEXexcGood3" xfId="1502"/>
    <cellStyle name="SAPBEXfilterDrill" xfId="1503"/>
    <cellStyle name="SAPBEXfilterItem" xfId="1504"/>
    <cellStyle name="SAPBEXfilterText" xfId="1505"/>
    <cellStyle name="SAPBEXformats" xfId="1506"/>
    <cellStyle name="SAPBEXheaderItem" xfId="1507"/>
    <cellStyle name="SAPBEXheaderText" xfId="1508"/>
    <cellStyle name="SAPBEXHLevel0" xfId="1509"/>
    <cellStyle name="SAPBEXHLevel0X" xfId="1510"/>
    <cellStyle name="SAPBEXHLevel1" xfId="1511"/>
    <cellStyle name="SAPBEXHLevel1X" xfId="1512"/>
    <cellStyle name="SAPBEXHLevel2" xfId="1513"/>
    <cellStyle name="SAPBEXHLevel2X" xfId="1514"/>
    <cellStyle name="SAPBEXHLevel3" xfId="1515"/>
    <cellStyle name="SAPBEXHLevel3X" xfId="1516"/>
    <cellStyle name="SAPBEXinputData" xfId="1517"/>
    <cellStyle name="SAPBEXinputData 2" xfId="1518"/>
    <cellStyle name="SAPBEXinputData 3" xfId="1519"/>
    <cellStyle name="SAPBEXinputData 4" xfId="1520"/>
    <cellStyle name="SAPBEXresData" xfId="1521"/>
    <cellStyle name="SAPBEXresDataEmph" xfId="1522"/>
    <cellStyle name="SAPBEXresItem" xfId="1523"/>
    <cellStyle name="SAPBEXresItemX" xfId="1524"/>
    <cellStyle name="SAPBEXstdData" xfId="1525"/>
    <cellStyle name="SAPBEXstdDataEmph" xfId="1526"/>
    <cellStyle name="SAPBEXstdItem" xfId="1527"/>
    <cellStyle name="SAPBEXstdItemX" xfId="1528"/>
    <cellStyle name="SAPBEXtitle" xfId="1529"/>
    <cellStyle name="SAPBEXundefined" xfId="1530"/>
    <cellStyle name="st1" xfId="1531"/>
    <cellStyle name="Standard_NEGS" xfId="1532"/>
    <cellStyle name="Style 1" xfId="1533"/>
    <cellStyle name="Table Head" xfId="1534"/>
    <cellStyle name="Table Head Aligned" xfId="1535"/>
    <cellStyle name="Table Head Blue" xfId="1536"/>
    <cellStyle name="Table Head Green" xfId="1537"/>
    <cellStyle name="Table Head_Val_Sum_Graph" xfId="1538"/>
    <cellStyle name="Table Heading" xfId="1539"/>
    <cellStyle name="Table Heading 2" xfId="1540"/>
    <cellStyle name="Table Heading_46EP.2011(v2.0)" xfId="1541"/>
    <cellStyle name="Table Text" xfId="1542"/>
    <cellStyle name="Table Title" xfId="1543"/>
    <cellStyle name="Table Units" xfId="1544"/>
    <cellStyle name="Table_Header" xfId="1545"/>
    <cellStyle name="Text" xfId="1546"/>
    <cellStyle name="Text 1" xfId="1547"/>
    <cellStyle name="Text Head" xfId="1548"/>
    <cellStyle name="Text Head 1" xfId="1549"/>
    <cellStyle name="Title" xfId="1550"/>
    <cellStyle name="Total" xfId="1551"/>
    <cellStyle name="Total 2" xfId="1552"/>
    <cellStyle name="TotalCurrency" xfId="1553"/>
    <cellStyle name="Underline_Single" xfId="1554"/>
    <cellStyle name="Unit" xfId="1555"/>
    <cellStyle name="Warning Text" xfId="1556"/>
    <cellStyle name="year" xfId="1557"/>
    <cellStyle name="Акцент1" xfId="1558"/>
    <cellStyle name="Акцент1 10" xfId="1559"/>
    <cellStyle name="Акцент1 2" xfId="1560"/>
    <cellStyle name="Акцент1 2 2" xfId="1561"/>
    <cellStyle name="Акцент1 3" xfId="1562"/>
    <cellStyle name="Акцент1 3 2" xfId="1563"/>
    <cellStyle name="Акцент1 4" xfId="1564"/>
    <cellStyle name="Акцент1 4 2" xfId="1565"/>
    <cellStyle name="Акцент1 5" xfId="1566"/>
    <cellStyle name="Акцент1 5 2" xfId="1567"/>
    <cellStyle name="Акцент1 6" xfId="1568"/>
    <cellStyle name="Акцент1 6 2" xfId="1569"/>
    <cellStyle name="Акцент1 7" xfId="1570"/>
    <cellStyle name="Акцент1 7 2" xfId="1571"/>
    <cellStyle name="Акцент1 8" xfId="1572"/>
    <cellStyle name="Акцент1 8 2" xfId="1573"/>
    <cellStyle name="Акцент1 9" xfId="1574"/>
    <cellStyle name="Акцент1 9 2" xfId="1575"/>
    <cellStyle name="Акцент2" xfId="1576"/>
    <cellStyle name="Акцент2 10" xfId="1577"/>
    <cellStyle name="Акцент2 2" xfId="1578"/>
    <cellStyle name="Акцент2 2 2" xfId="1579"/>
    <cellStyle name="Акцент2 3" xfId="1580"/>
    <cellStyle name="Акцент2 3 2" xfId="1581"/>
    <cellStyle name="Акцент2 4" xfId="1582"/>
    <cellStyle name="Акцент2 4 2" xfId="1583"/>
    <cellStyle name="Акцент2 5" xfId="1584"/>
    <cellStyle name="Акцент2 5 2" xfId="1585"/>
    <cellStyle name="Акцент2 6" xfId="1586"/>
    <cellStyle name="Акцент2 6 2" xfId="1587"/>
    <cellStyle name="Акцент2 7" xfId="1588"/>
    <cellStyle name="Акцент2 7 2" xfId="1589"/>
    <cellStyle name="Акцент2 8" xfId="1590"/>
    <cellStyle name="Акцент2 8 2" xfId="1591"/>
    <cellStyle name="Акцент2 9" xfId="1592"/>
    <cellStyle name="Акцент2 9 2" xfId="1593"/>
    <cellStyle name="Акцент3" xfId="1594"/>
    <cellStyle name="Акцент3 10" xfId="1595"/>
    <cellStyle name="Акцент3 2" xfId="1596"/>
    <cellStyle name="Акцент3 2 2" xfId="1597"/>
    <cellStyle name="Акцент3 3" xfId="1598"/>
    <cellStyle name="Акцент3 3 2" xfId="1599"/>
    <cellStyle name="Акцент3 4" xfId="1600"/>
    <cellStyle name="Акцент3 4 2" xfId="1601"/>
    <cellStyle name="Акцент3 5" xfId="1602"/>
    <cellStyle name="Акцент3 5 2" xfId="1603"/>
    <cellStyle name="Акцент3 6" xfId="1604"/>
    <cellStyle name="Акцент3 6 2" xfId="1605"/>
    <cellStyle name="Акцент3 7" xfId="1606"/>
    <cellStyle name="Акцент3 7 2" xfId="1607"/>
    <cellStyle name="Акцент3 8" xfId="1608"/>
    <cellStyle name="Акцент3 8 2" xfId="1609"/>
    <cellStyle name="Акцент3 9" xfId="1610"/>
    <cellStyle name="Акцент3 9 2" xfId="1611"/>
    <cellStyle name="Акцент4" xfId="1612"/>
    <cellStyle name="Акцент4 10" xfId="1613"/>
    <cellStyle name="Акцент4 2" xfId="1614"/>
    <cellStyle name="Акцент4 2 2" xfId="1615"/>
    <cellStyle name="Акцент4 3" xfId="1616"/>
    <cellStyle name="Акцент4 3 2" xfId="1617"/>
    <cellStyle name="Акцент4 4" xfId="1618"/>
    <cellStyle name="Акцент4 4 2" xfId="1619"/>
    <cellStyle name="Акцент4 5" xfId="1620"/>
    <cellStyle name="Акцент4 5 2" xfId="1621"/>
    <cellStyle name="Акцент4 6" xfId="1622"/>
    <cellStyle name="Акцент4 6 2" xfId="1623"/>
    <cellStyle name="Акцент4 7" xfId="1624"/>
    <cellStyle name="Акцент4 7 2" xfId="1625"/>
    <cellStyle name="Акцент4 8" xfId="1626"/>
    <cellStyle name="Акцент4 8 2" xfId="1627"/>
    <cellStyle name="Акцент4 9" xfId="1628"/>
    <cellStyle name="Акцент4 9 2" xfId="1629"/>
    <cellStyle name="Акцент5" xfId="1630"/>
    <cellStyle name="Акцент5 10" xfId="1631"/>
    <cellStyle name="Акцент5 2" xfId="1632"/>
    <cellStyle name="Акцент5 2 2" xfId="1633"/>
    <cellStyle name="Акцент5 3" xfId="1634"/>
    <cellStyle name="Акцент5 3 2" xfId="1635"/>
    <cellStyle name="Акцент5 4" xfId="1636"/>
    <cellStyle name="Акцент5 4 2" xfId="1637"/>
    <cellStyle name="Акцент5 5" xfId="1638"/>
    <cellStyle name="Акцент5 5 2" xfId="1639"/>
    <cellStyle name="Акцент5 6" xfId="1640"/>
    <cellStyle name="Акцент5 6 2" xfId="1641"/>
    <cellStyle name="Акцент5 7" xfId="1642"/>
    <cellStyle name="Акцент5 7 2" xfId="1643"/>
    <cellStyle name="Акцент5 8" xfId="1644"/>
    <cellStyle name="Акцент5 8 2" xfId="1645"/>
    <cellStyle name="Акцент5 9" xfId="1646"/>
    <cellStyle name="Акцент5 9 2" xfId="1647"/>
    <cellStyle name="Акцент6" xfId="1648"/>
    <cellStyle name="Акцент6 10" xfId="1649"/>
    <cellStyle name="Акцент6 2" xfId="1650"/>
    <cellStyle name="Акцент6 2 2" xfId="1651"/>
    <cellStyle name="Акцент6 3" xfId="1652"/>
    <cellStyle name="Акцент6 3 2" xfId="1653"/>
    <cellStyle name="Акцент6 4" xfId="1654"/>
    <cellStyle name="Акцент6 4 2" xfId="1655"/>
    <cellStyle name="Акцент6 5" xfId="1656"/>
    <cellStyle name="Акцент6 5 2" xfId="1657"/>
    <cellStyle name="Акцент6 6" xfId="1658"/>
    <cellStyle name="Акцент6 6 2" xfId="1659"/>
    <cellStyle name="Акцент6 7" xfId="1660"/>
    <cellStyle name="Акцент6 7 2" xfId="1661"/>
    <cellStyle name="Акцент6 8" xfId="1662"/>
    <cellStyle name="Акцент6 8 2" xfId="1663"/>
    <cellStyle name="Акцент6 9" xfId="1664"/>
    <cellStyle name="Акцент6 9 2" xfId="1665"/>
    <cellStyle name="Беззащитный" xfId="1666"/>
    <cellStyle name="Ввод " xfId="1667"/>
    <cellStyle name="Ввод  10" xfId="1668"/>
    <cellStyle name="Ввод  2" xfId="1669"/>
    <cellStyle name="Ввод  2 2" xfId="1670"/>
    <cellStyle name="Ввод  2_46EE.2011(v1.0)" xfId="1671"/>
    <cellStyle name="Ввод  3" xfId="1672"/>
    <cellStyle name="Ввод  3 2" xfId="1673"/>
    <cellStyle name="Ввод  3_46EE.2011(v1.0)" xfId="1674"/>
    <cellStyle name="Ввод  4" xfId="1675"/>
    <cellStyle name="Ввод  4 2" xfId="1676"/>
    <cellStyle name="Ввод  4_46EE.2011(v1.0)" xfId="1677"/>
    <cellStyle name="Ввод  5" xfId="1678"/>
    <cellStyle name="Ввод  5 2" xfId="1679"/>
    <cellStyle name="Ввод  5_46EE.2011(v1.0)" xfId="1680"/>
    <cellStyle name="Ввод  6" xfId="1681"/>
    <cellStyle name="Ввод  6 2" xfId="1682"/>
    <cellStyle name="Ввод  6_46EE.2011(v1.0)" xfId="1683"/>
    <cellStyle name="Ввод  7" xfId="1684"/>
    <cellStyle name="Ввод  7 2" xfId="1685"/>
    <cellStyle name="Ввод  7_46EE.2011(v1.0)" xfId="1686"/>
    <cellStyle name="Ввод  8" xfId="1687"/>
    <cellStyle name="Ввод  8 2" xfId="1688"/>
    <cellStyle name="Ввод  8_46EE.2011(v1.0)" xfId="1689"/>
    <cellStyle name="Ввод  9" xfId="1690"/>
    <cellStyle name="Ввод  9 2" xfId="1691"/>
    <cellStyle name="Ввод  9_46EE.2011(v1.0)" xfId="1692"/>
    <cellStyle name="Верт. заголовок" xfId="1693"/>
    <cellStyle name="Вес_продукта" xfId="1694"/>
    <cellStyle name="Вывод" xfId="1695"/>
    <cellStyle name="Вывод 10" xfId="1696"/>
    <cellStyle name="Вывод 2" xfId="1697"/>
    <cellStyle name="Вывод 2 2" xfId="1698"/>
    <cellStyle name="Вывод 2_46EE.2011(v1.0)" xfId="1699"/>
    <cellStyle name="Вывод 3" xfId="1700"/>
    <cellStyle name="Вывод 3 2" xfId="1701"/>
    <cellStyle name="Вывод 3_46EE.2011(v1.0)" xfId="1702"/>
    <cellStyle name="Вывод 4" xfId="1703"/>
    <cellStyle name="Вывод 4 2" xfId="1704"/>
    <cellStyle name="Вывод 4_46EE.2011(v1.0)" xfId="1705"/>
    <cellStyle name="Вывод 5" xfId="1706"/>
    <cellStyle name="Вывод 5 2" xfId="1707"/>
    <cellStyle name="Вывод 5_46EE.2011(v1.0)" xfId="1708"/>
    <cellStyle name="Вывод 6" xfId="1709"/>
    <cellStyle name="Вывод 6 2" xfId="1710"/>
    <cellStyle name="Вывод 6_46EE.2011(v1.0)" xfId="1711"/>
    <cellStyle name="Вывод 7" xfId="1712"/>
    <cellStyle name="Вывод 7 2" xfId="1713"/>
    <cellStyle name="Вывод 7_46EE.2011(v1.0)" xfId="1714"/>
    <cellStyle name="Вывод 8" xfId="1715"/>
    <cellStyle name="Вывод 8 2" xfId="1716"/>
    <cellStyle name="Вывод 8_46EE.2011(v1.0)" xfId="1717"/>
    <cellStyle name="Вывод 9" xfId="1718"/>
    <cellStyle name="Вывод 9 2" xfId="1719"/>
    <cellStyle name="Вывод 9_46EE.2011(v1.0)" xfId="1720"/>
    <cellStyle name="Вычисление" xfId="1721"/>
    <cellStyle name="Вычисление 10" xfId="1722"/>
    <cellStyle name="Вычисление 2" xfId="1723"/>
    <cellStyle name="Вычисление 2 2" xfId="1724"/>
    <cellStyle name="Вычисление 2_46EE.2011(v1.0)" xfId="1725"/>
    <cellStyle name="Вычисление 3" xfId="1726"/>
    <cellStyle name="Вычисление 3 2" xfId="1727"/>
    <cellStyle name="Вычисление 3_46EE.2011(v1.0)" xfId="1728"/>
    <cellStyle name="Вычисление 4" xfId="1729"/>
    <cellStyle name="Вычисление 4 2" xfId="1730"/>
    <cellStyle name="Вычисление 4_46EE.2011(v1.0)" xfId="1731"/>
    <cellStyle name="Вычисление 5" xfId="1732"/>
    <cellStyle name="Вычисление 5 2" xfId="1733"/>
    <cellStyle name="Вычисление 5_46EE.2011(v1.0)" xfId="1734"/>
    <cellStyle name="Вычисление 6" xfId="1735"/>
    <cellStyle name="Вычисление 6 2" xfId="1736"/>
    <cellStyle name="Вычисление 6_46EE.2011(v1.0)" xfId="1737"/>
    <cellStyle name="Вычисление 7" xfId="1738"/>
    <cellStyle name="Вычисление 7 2" xfId="1739"/>
    <cellStyle name="Вычисление 7_46EE.2011(v1.0)" xfId="1740"/>
    <cellStyle name="Вычисление 8" xfId="1741"/>
    <cellStyle name="Вычисление 8 2" xfId="1742"/>
    <cellStyle name="Вычисление 8_46EE.2011(v1.0)" xfId="1743"/>
    <cellStyle name="Вычисление 9" xfId="1744"/>
    <cellStyle name="Вычисление 9 2" xfId="1745"/>
    <cellStyle name="Вычисление 9_46EE.2011(v1.0)" xfId="1746"/>
    <cellStyle name="Hyperlink" xfId="1747"/>
    <cellStyle name="Гиперссылка 2" xfId="1748"/>
    <cellStyle name="Гиперссылка 2 2" xfId="1749"/>
    <cellStyle name="Гиперссылка 3" xfId="1750"/>
    <cellStyle name="Гиперссылка 4" xfId="1751"/>
    <cellStyle name="Гиперссылка 4 2" xfId="1752"/>
    <cellStyle name="Гиперссылка 5" xfId="1753"/>
    <cellStyle name="Гиперссылка 6" xfId="1754"/>
    <cellStyle name="Группа" xfId="1755"/>
    <cellStyle name="Группа 0" xfId="1756"/>
    <cellStyle name="Группа 1" xfId="1757"/>
    <cellStyle name="Группа 2" xfId="1758"/>
    <cellStyle name="Группа 3" xfId="1759"/>
    <cellStyle name="Группа 4" xfId="1760"/>
    <cellStyle name="Группа 5" xfId="1761"/>
    <cellStyle name="Группа 6" xfId="1762"/>
    <cellStyle name="Группа 7" xfId="1763"/>
    <cellStyle name="Группа 8" xfId="1764"/>
    <cellStyle name="Группа_4DNS.UPDATE.EXAMPLE" xfId="1765"/>
    <cellStyle name="ДАТА" xfId="1766"/>
    <cellStyle name="ДАТА 2" xfId="1767"/>
    <cellStyle name="ДАТА 3" xfId="1768"/>
    <cellStyle name="ДАТА 4" xfId="1769"/>
    <cellStyle name="ДАТА 5" xfId="1770"/>
    <cellStyle name="ДАТА 6" xfId="1771"/>
    <cellStyle name="ДАТА 7" xfId="1772"/>
    <cellStyle name="ДАТА 8" xfId="1773"/>
    <cellStyle name="ДАТА 9" xfId="1774"/>
    <cellStyle name="ДАТА_1" xfId="1775"/>
    <cellStyle name="Currency" xfId="1776"/>
    <cellStyle name="Currency [0]" xfId="1777"/>
    <cellStyle name="Денежный 2" xfId="1778"/>
    <cellStyle name="Денежный 2 2" xfId="1779"/>
    <cellStyle name="Денежный 2_INDEX.STATION.2012(v1.0)_" xfId="1780"/>
    <cellStyle name="Заголовок" xfId="1781"/>
    <cellStyle name="Заголовок 1" xfId="1782"/>
    <cellStyle name="Заголовок 1 10" xfId="1783"/>
    <cellStyle name="Заголовок 1 2" xfId="1784"/>
    <cellStyle name="Заголовок 1 2 2" xfId="1785"/>
    <cellStyle name="Заголовок 1 2_46EE.2011(v1.0)" xfId="1786"/>
    <cellStyle name="Заголовок 1 3" xfId="1787"/>
    <cellStyle name="Заголовок 1 3 2" xfId="1788"/>
    <cellStyle name="Заголовок 1 3_46EE.2011(v1.0)" xfId="1789"/>
    <cellStyle name="Заголовок 1 4" xfId="1790"/>
    <cellStyle name="Заголовок 1 4 2" xfId="1791"/>
    <cellStyle name="Заголовок 1 4_46EE.2011(v1.0)" xfId="1792"/>
    <cellStyle name="Заголовок 1 5" xfId="1793"/>
    <cellStyle name="Заголовок 1 5 2" xfId="1794"/>
    <cellStyle name="Заголовок 1 5_46EE.2011(v1.0)" xfId="1795"/>
    <cellStyle name="Заголовок 1 6" xfId="1796"/>
    <cellStyle name="Заголовок 1 6 2" xfId="1797"/>
    <cellStyle name="Заголовок 1 6_46EE.2011(v1.0)" xfId="1798"/>
    <cellStyle name="Заголовок 1 7" xfId="1799"/>
    <cellStyle name="Заголовок 1 7 2" xfId="1800"/>
    <cellStyle name="Заголовок 1 7_46EE.2011(v1.0)" xfId="1801"/>
    <cellStyle name="Заголовок 1 8" xfId="1802"/>
    <cellStyle name="Заголовок 1 8 2" xfId="1803"/>
    <cellStyle name="Заголовок 1 8_46EE.2011(v1.0)" xfId="1804"/>
    <cellStyle name="Заголовок 1 9" xfId="1805"/>
    <cellStyle name="Заголовок 1 9 2" xfId="1806"/>
    <cellStyle name="Заголовок 1 9_46EE.2011(v1.0)" xfId="1807"/>
    <cellStyle name="Заголовок 2" xfId="1808"/>
    <cellStyle name="Заголовок 2 10" xfId="1809"/>
    <cellStyle name="Заголовок 2 2" xfId="1810"/>
    <cellStyle name="Заголовок 2 2 2" xfId="1811"/>
    <cellStyle name="Заголовок 2 2_46EE.2011(v1.0)" xfId="1812"/>
    <cellStyle name="Заголовок 2 3" xfId="1813"/>
    <cellStyle name="Заголовок 2 3 2" xfId="1814"/>
    <cellStyle name="Заголовок 2 3_46EE.2011(v1.0)" xfId="1815"/>
    <cellStyle name="Заголовок 2 4" xfId="1816"/>
    <cellStyle name="Заголовок 2 4 2" xfId="1817"/>
    <cellStyle name="Заголовок 2 4_46EE.2011(v1.0)" xfId="1818"/>
    <cellStyle name="Заголовок 2 5" xfId="1819"/>
    <cellStyle name="Заголовок 2 5 2" xfId="1820"/>
    <cellStyle name="Заголовок 2 5_46EE.2011(v1.0)" xfId="1821"/>
    <cellStyle name="Заголовок 2 6" xfId="1822"/>
    <cellStyle name="Заголовок 2 6 2" xfId="1823"/>
    <cellStyle name="Заголовок 2 6_46EE.2011(v1.0)" xfId="1824"/>
    <cellStyle name="Заголовок 2 7" xfId="1825"/>
    <cellStyle name="Заголовок 2 7 2" xfId="1826"/>
    <cellStyle name="Заголовок 2 7_46EE.2011(v1.0)" xfId="1827"/>
    <cellStyle name="Заголовок 2 8" xfId="1828"/>
    <cellStyle name="Заголовок 2 8 2" xfId="1829"/>
    <cellStyle name="Заголовок 2 8_46EE.2011(v1.0)" xfId="1830"/>
    <cellStyle name="Заголовок 2 9" xfId="1831"/>
    <cellStyle name="Заголовок 2 9 2" xfId="1832"/>
    <cellStyle name="Заголовок 2 9_46EE.2011(v1.0)" xfId="1833"/>
    <cellStyle name="Заголовок 3" xfId="1834"/>
    <cellStyle name="Заголовок 3 10" xfId="1835"/>
    <cellStyle name="Заголовок 3 2" xfId="1836"/>
    <cellStyle name="Заголовок 3 2 2" xfId="1837"/>
    <cellStyle name="Заголовок 3 2_46EE.2011(v1.0)" xfId="1838"/>
    <cellStyle name="Заголовок 3 3" xfId="1839"/>
    <cellStyle name="Заголовок 3 3 2" xfId="1840"/>
    <cellStyle name="Заголовок 3 3_46EE.2011(v1.0)" xfId="1841"/>
    <cellStyle name="Заголовок 3 4" xfId="1842"/>
    <cellStyle name="Заголовок 3 4 2" xfId="1843"/>
    <cellStyle name="Заголовок 3 4_46EE.2011(v1.0)" xfId="1844"/>
    <cellStyle name="Заголовок 3 5" xfId="1845"/>
    <cellStyle name="Заголовок 3 5 2" xfId="1846"/>
    <cellStyle name="Заголовок 3 5_46EE.2011(v1.0)" xfId="1847"/>
    <cellStyle name="Заголовок 3 6" xfId="1848"/>
    <cellStyle name="Заголовок 3 6 2" xfId="1849"/>
    <cellStyle name="Заголовок 3 6_46EE.2011(v1.0)" xfId="1850"/>
    <cellStyle name="Заголовок 3 7" xfId="1851"/>
    <cellStyle name="Заголовок 3 7 2" xfId="1852"/>
    <cellStyle name="Заголовок 3 7_46EE.2011(v1.0)" xfId="1853"/>
    <cellStyle name="Заголовок 3 8" xfId="1854"/>
    <cellStyle name="Заголовок 3 8 2" xfId="1855"/>
    <cellStyle name="Заголовок 3 8_46EE.2011(v1.0)" xfId="1856"/>
    <cellStyle name="Заголовок 3 9" xfId="1857"/>
    <cellStyle name="Заголовок 3 9 2" xfId="1858"/>
    <cellStyle name="Заголовок 3 9_46EE.2011(v1.0)" xfId="1859"/>
    <cellStyle name="Заголовок 4" xfId="1860"/>
    <cellStyle name="Заголовок 4 10" xfId="1861"/>
    <cellStyle name="Заголовок 4 2" xfId="1862"/>
    <cellStyle name="Заголовок 4 2 2" xfId="1863"/>
    <cellStyle name="Заголовок 4 3" xfId="1864"/>
    <cellStyle name="Заголовок 4 3 2" xfId="1865"/>
    <cellStyle name="Заголовок 4 4" xfId="1866"/>
    <cellStyle name="Заголовок 4 4 2" xfId="1867"/>
    <cellStyle name="Заголовок 4 5" xfId="1868"/>
    <cellStyle name="Заголовок 4 5 2" xfId="1869"/>
    <cellStyle name="Заголовок 4 6" xfId="1870"/>
    <cellStyle name="Заголовок 4 6 2" xfId="1871"/>
    <cellStyle name="Заголовок 4 7" xfId="1872"/>
    <cellStyle name="Заголовок 4 7 2" xfId="1873"/>
    <cellStyle name="Заголовок 4 8" xfId="1874"/>
    <cellStyle name="Заголовок 4 8 2" xfId="1875"/>
    <cellStyle name="Заголовок 4 9" xfId="1876"/>
    <cellStyle name="Заголовок 4 9 2" xfId="1877"/>
    <cellStyle name="Заголовок 5" xfId="1878"/>
    <cellStyle name="ЗАГОЛОВОК1" xfId="1879"/>
    <cellStyle name="ЗАГОЛОВОК2" xfId="1880"/>
    <cellStyle name="ЗаголовокСтолбца" xfId="1881"/>
    <cellStyle name="ЗаголовокСтолбца 2" xfId="1882"/>
    <cellStyle name="Защитный" xfId="1883"/>
    <cellStyle name="Значение" xfId="1884"/>
    <cellStyle name="Зоголовок" xfId="1885"/>
    <cellStyle name="Итог" xfId="1886"/>
    <cellStyle name="Итог 10" xfId="1887"/>
    <cellStyle name="Итог 2" xfId="1888"/>
    <cellStyle name="Итог 2 2" xfId="1889"/>
    <cellStyle name="Итог 2_46EE.2011(v1.0)" xfId="1890"/>
    <cellStyle name="Итог 3" xfId="1891"/>
    <cellStyle name="Итог 3 2" xfId="1892"/>
    <cellStyle name="Итог 3_46EE.2011(v1.0)" xfId="1893"/>
    <cellStyle name="Итог 4" xfId="1894"/>
    <cellStyle name="Итог 4 2" xfId="1895"/>
    <cellStyle name="Итог 4_46EE.2011(v1.0)" xfId="1896"/>
    <cellStyle name="Итог 5" xfId="1897"/>
    <cellStyle name="Итог 5 2" xfId="1898"/>
    <cellStyle name="Итог 5_46EE.2011(v1.0)" xfId="1899"/>
    <cellStyle name="Итог 6" xfId="1900"/>
    <cellStyle name="Итог 6 2" xfId="1901"/>
    <cellStyle name="Итог 6_46EE.2011(v1.0)" xfId="1902"/>
    <cellStyle name="Итог 7" xfId="1903"/>
    <cellStyle name="Итог 7 2" xfId="1904"/>
    <cellStyle name="Итог 7_46EE.2011(v1.0)" xfId="1905"/>
    <cellStyle name="Итог 8" xfId="1906"/>
    <cellStyle name="Итог 8 2" xfId="1907"/>
    <cellStyle name="Итог 8_46EE.2011(v1.0)" xfId="1908"/>
    <cellStyle name="Итог 9" xfId="1909"/>
    <cellStyle name="Итог 9 2" xfId="1910"/>
    <cellStyle name="Итог 9_46EE.2011(v1.0)" xfId="1911"/>
    <cellStyle name="Итого" xfId="1912"/>
    <cellStyle name="ИТОГОВЫЙ" xfId="1913"/>
    <cellStyle name="ИТОГОВЫЙ 2" xfId="1914"/>
    <cellStyle name="ИТОГОВЫЙ 3" xfId="1915"/>
    <cellStyle name="ИТОГОВЫЙ 4" xfId="1916"/>
    <cellStyle name="ИТОГОВЫЙ 5" xfId="1917"/>
    <cellStyle name="ИТОГОВЫЙ 6" xfId="1918"/>
    <cellStyle name="ИТОГОВЫЙ 7" xfId="1919"/>
    <cellStyle name="ИТОГОВЫЙ 8" xfId="1920"/>
    <cellStyle name="ИТОГОВЫЙ 9" xfId="1921"/>
    <cellStyle name="ИТОГОВЫЙ_1" xfId="1922"/>
    <cellStyle name="Контрольная ячейка" xfId="1923"/>
    <cellStyle name="Контрольная ячейка 10" xfId="1924"/>
    <cellStyle name="Контрольная ячейка 2" xfId="1925"/>
    <cellStyle name="Контрольная ячейка 2 2" xfId="1926"/>
    <cellStyle name="Контрольная ячейка 2_46EE.2011(v1.0)" xfId="1927"/>
    <cellStyle name="Контрольная ячейка 3" xfId="1928"/>
    <cellStyle name="Контрольная ячейка 3 2" xfId="1929"/>
    <cellStyle name="Контрольная ячейка 3_46EE.2011(v1.0)" xfId="1930"/>
    <cellStyle name="Контрольная ячейка 4" xfId="1931"/>
    <cellStyle name="Контрольная ячейка 4 2" xfId="1932"/>
    <cellStyle name="Контрольная ячейка 4_46EE.2011(v1.0)" xfId="1933"/>
    <cellStyle name="Контрольная ячейка 5" xfId="1934"/>
    <cellStyle name="Контрольная ячейка 5 2" xfId="1935"/>
    <cellStyle name="Контрольная ячейка 5_46EE.2011(v1.0)" xfId="1936"/>
    <cellStyle name="Контрольная ячейка 6" xfId="1937"/>
    <cellStyle name="Контрольная ячейка 6 2" xfId="1938"/>
    <cellStyle name="Контрольная ячейка 6_46EE.2011(v1.0)" xfId="1939"/>
    <cellStyle name="Контрольная ячейка 7" xfId="1940"/>
    <cellStyle name="Контрольная ячейка 7 2" xfId="1941"/>
    <cellStyle name="Контрольная ячейка 7_46EE.2011(v1.0)" xfId="1942"/>
    <cellStyle name="Контрольная ячейка 8" xfId="1943"/>
    <cellStyle name="Контрольная ячейка 8 2" xfId="1944"/>
    <cellStyle name="Контрольная ячейка 8_46EE.2011(v1.0)" xfId="1945"/>
    <cellStyle name="Контрольная ячейка 9" xfId="1946"/>
    <cellStyle name="Контрольная ячейка 9 2" xfId="1947"/>
    <cellStyle name="Контрольная ячейка 9_46EE.2011(v1.0)" xfId="1948"/>
    <cellStyle name="Миша (бланки отчетности)" xfId="1949"/>
    <cellStyle name="Мой заголовок" xfId="1950"/>
    <cellStyle name="Мой заголовок листа" xfId="1951"/>
    <cellStyle name="Мой заголовок листа 2" xfId="1952"/>
    <cellStyle name="Мой заголовок_Новая инструкция1_фст" xfId="1953"/>
    <cellStyle name="Мои наименования показателей" xfId="1954"/>
    <cellStyle name="Мои наименования показателей 10" xfId="1955"/>
    <cellStyle name="Мои наименования показателей 11" xfId="1956"/>
    <cellStyle name="Мои наименования показателей 2" xfId="1957"/>
    <cellStyle name="Мои наименования показателей 2 2" xfId="1958"/>
    <cellStyle name="Мои наименования показателей 2 3" xfId="1959"/>
    <cellStyle name="Мои наименования показателей 2 4" xfId="1960"/>
    <cellStyle name="Мои наименования показателей 2 5" xfId="1961"/>
    <cellStyle name="Мои наименования показателей 2 6" xfId="1962"/>
    <cellStyle name="Мои наименования показателей 2 7" xfId="1963"/>
    <cellStyle name="Мои наименования показателей 2 8" xfId="1964"/>
    <cellStyle name="Мои наименования показателей 2 9" xfId="1965"/>
    <cellStyle name="Мои наименования показателей 2_1" xfId="1966"/>
    <cellStyle name="Мои наименования показателей 3" xfId="1967"/>
    <cellStyle name="Мои наименования показателей 3 2" xfId="1968"/>
    <cellStyle name="Мои наименования показателей 3 3" xfId="1969"/>
    <cellStyle name="Мои наименования показателей 3 4" xfId="1970"/>
    <cellStyle name="Мои наименования показателей 3 5" xfId="1971"/>
    <cellStyle name="Мои наименования показателей 3 6" xfId="1972"/>
    <cellStyle name="Мои наименования показателей 3 7" xfId="1973"/>
    <cellStyle name="Мои наименования показателей 3 8" xfId="1974"/>
    <cellStyle name="Мои наименования показателей 3 9" xfId="1975"/>
    <cellStyle name="Мои наименования показателей 3_1" xfId="1976"/>
    <cellStyle name="Мои наименования показателей 4" xfId="1977"/>
    <cellStyle name="Мои наименования показателей 4 2" xfId="1978"/>
    <cellStyle name="Мои наименования показателей 4 3" xfId="1979"/>
    <cellStyle name="Мои наименования показателей 4 4" xfId="1980"/>
    <cellStyle name="Мои наименования показателей 4 5" xfId="1981"/>
    <cellStyle name="Мои наименования показателей 4 6" xfId="1982"/>
    <cellStyle name="Мои наименования показателей 4 7" xfId="1983"/>
    <cellStyle name="Мои наименования показателей 4 8" xfId="1984"/>
    <cellStyle name="Мои наименования показателей 4 9" xfId="1985"/>
    <cellStyle name="Мои наименования показателей 4_1" xfId="1986"/>
    <cellStyle name="Мои наименования показателей 5" xfId="1987"/>
    <cellStyle name="Мои наименования показателей 5 2" xfId="1988"/>
    <cellStyle name="Мои наименования показателей 5 3" xfId="1989"/>
    <cellStyle name="Мои наименования показателей 5 4" xfId="1990"/>
    <cellStyle name="Мои наименования показателей 5 5" xfId="1991"/>
    <cellStyle name="Мои наименования показателей 5 6" xfId="1992"/>
    <cellStyle name="Мои наименования показателей 5 7" xfId="1993"/>
    <cellStyle name="Мои наименования показателей 5 8" xfId="1994"/>
    <cellStyle name="Мои наименования показателей 5 9" xfId="1995"/>
    <cellStyle name="Мои наименования показателей 5_1" xfId="1996"/>
    <cellStyle name="Мои наименования показателей 6" xfId="1997"/>
    <cellStyle name="Мои наименования показателей 6 2" xfId="1998"/>
    <cellStyle name="Мои наименования показателей 6 3" xfId="1999"/>
    <cellStyle name="Мои наименования показателей 6 4" xfId="2000"/>
    <cellStyle name="Мои наименования показателей 6_46EE.2011(v1.0)" xfId="2001"/>
    <cellStyle name="Мои наименования показателей 7" xfId="2002"/>
    <cellStyle name="Мои наименования показателей 7 2" xfId="2003"/>
    <cellStyle name="Мои наименования показателей 7 3" xfId="2004"/>
    <cellStyle name="Мои наименования показателей 7 4" xfId="2005"/>
    <cellStyle name="Мои наименования показателей 7_46EE.2011(v1.0)" xfId="2006"/>
    <cellStyle name="Мои наименования показателей 8" xfId="2007"/>
    <cellStyle name="Мои наименования показателей 8 2" xfId="2008"/>
    <cellStyle name="Мои наименования показателей 8 3" xfId="2009"/>
    <cellStyle name="Мои наименования показателей 8 4" xfId="2010"/>
    <cellStyle name="Мои наименования показателей 8_46EE.2011(v1.0)" xfId="2011"/>
    <cellStyle name="Мои наименования показателей 9" xfId="2012"/>
    <cellStyle name="Мои наименования показателей_46EE.2011" xfId="2013"/>
    <cellStyle name="назв фил" xfId="2014"/>
    <cellStyle name="Название" xfId="2015"/>
    <cellStyle name="Название 10" xfId="2016"/>
    <cellStyle name="Название 2" xfId="2017"/>
    <cellStyle name="Название 2 2" xfId="2018"/>
    <cellStyle name="Название 3" xfId="2019"/>
    <cellStyle name="Название 3 2" xfId="2020"/>
    <cellStyle name="Название 4" xfId="2021"/>
    <cellStyle name="Название 4 2" xfId="2022"/>
    <cellStyle name="Название 5" xfId="2023"/>
    <cellStyle name="Название 5 2" xfId="2024"/>
    <cellStyle name="Название 6" xfId="2025"/>
    <cellStyle name="Название 6 2" xfId="2026"/>
    <cellStyle name="Название 7" xfId="2027"/>
    <cellStyle name="Название 7 2" xfId="2028"/>
    <cellStyle name="Название 8" xfId="2029"/>
    <cellStyle name="Название 8 2" xfId="2030"/>
    <cellStyle name="Название 9" xfId="2031"/>
    <cellStyle name="Название 9 2" xfId="2032"/>
    <cellStyle name="Невидимый" xfId="2033"/>
    <cellStyle name="Нейтральный" xfId="2034"/>
    <cellStyle name="Нейтральный 10" xfId="2035"/>
    <cellStyle name="Нейтральный 2" xfId="2036"/>
    <cellStyle name="Нейтральный 2 2" xfId="2037"/>
    <cellStyle name="Нейтральный 3" xfId="2038"/>
    <cellStyle name="Нейтральный 3 2" xfId="2039"/>
    <cellStyle name="Нейтральный 4" xfId="2040"/>
    <cellStyle name="Нейтральный 4 2" xfId="2041"/>
    <cellStyle name="Нейтральный 5" xfId="2042"/>
    <cellStyle name="Нейтральный 5 2" xfId="2043"/>
    <cellStyle name="Нейтральный 6" xfId="2044"/>
    <cellStyle name="Нейтральный 6 2" xfId="2045"/>
    <cellStyle name="Нейтральный 7" xfId="2046"/>
    <cellStyle name="Нейтральный 7 2" xfId="2047"/>
    <cellStyle name="Нейтральный 8" xfId="2048"/>
    <cellStyle name="Нейтральный 8 2" xfId="2049"/>
    <cellStyle name="Нейтральный 9" xfId="2050"/>
    <cellStyle name="Нейтральный 9 2" xfId="2051"/>
    <cellStyle name="Низ1" xfId="2052"/>
    <cellStyle name="Низ2" xfId="2053"/>
    <cellStyle name="Обычный 10" xfId="2054"/>
    <cellStyle name="Обычный 10 2" xfId="2055"/>
    <cellStyle name="Обычный 11" xfId="2056"/>
    <cellStyle name="Обычный 11 2" xfId="2057"/>
    <cellStyle name="Обычный 11 3" xfId="2058"/>
    <cellStyle name="Обычный 11_46EE.2011(v1.2)" xfId="2059"/>
    <cellStyle name="Обычный 12" xfId="2060"/>
    <cellStyle name="Обычный 12 2" xfId="2061"/>
    <cellStyle name="Обычный 12 3" xfId="2062"/>
    <cellStyle name="Обычный 13" xfId="2063"/>
    <cellStyle name="Обычный 13 2" xfId="2064"/>
    <cellStyle name="Обычный 14" xfId="2065"/>
    <cellStyle name="Обычный 14 3" xfId="2066"/>
    <cellStyle name="Обычный 17" xfId="2067"/>
    <cellStyle name="Обычный 2" xfId="2068"/>
    <cellStyle name="Обычный 2 10" xfId="2069"/>
    <cellStyle name="Обычный 2 11" xfId="2070"/>
    <cellStyle name="Обычный 2 12" xfId="2071"/>
    <cellStyle name="Обычный 2 13" xfId="2072"/>
    <cellStyle name="Обычный 2 2" xfId="2073"/>
    <cellStyle name="Обычный 2 2 2" xfId="2074"/>
    <cellStyle name="Обычный 2 2 2 2" xfId="2075"/>
    <cellStyle name="Обычный 2 2 2 3" xfId="2076"/>
    <cellStyle name="Обычный 2 2 2 4" xfId="2077"/>
    <cellStyle name="Обычный 2 2 2 5" xfId="2078"/>
    <cellStyle name="Обычный 2 2 3" xfId="2079"/>
    <cellStyle name="Обычный 2 2 3 2" xfId="2080"/>
    <cellStyle name="Обычный 2 2 4" xfId="2081"/>
    <cellStyle name="Обычный 2 2_46EE.2011(v1.0)" xfId="2082"/>
    <cellStyle name="Обычный 2 3" xfId="2083"/>
    <cellStyle name="Обычный 2 3 2" xfId="2084"/>
    <cellStyle name="Обычный 2 3 3" xfId="2085"/>
    <cellStyle name="Обычный 2 3_46EE.2011(v1.0)" xfId="2086"/>
    <cellStyle name="Обычный 2 4" xfId="2087"/>
    <cellStyle name="Обычный 2 4 2" xfId="2088"/>
    <cellStyle name="Обычный 2 4 3" xfId="2089"/>
    <cellStyle name="Обычный 2 4_46EE.2011(v1.0)" xfId="2090"/>
    <cellStyle name="Обычный 2 5" xfId="2091"/>
    <cellStyle name="Обычный 2 5 2" xfId="2092"/>
    <cellStyle name="Обычный 2 5 3" xfId="2093"/>
    <cellStyle name="Обычный 2 5_46EE.2011(v1.0)" xfId="2094"/>
    <cellStyle name="Обычный 2 6" xfId="2095"/>
    <cellStyle name="Обычный 2 6 2" xfId="2096"/>
    <cellStyle name="Обычный 2 6 3" xfId="2097"/>
    <cellStyle name="Обычный 2 6_46EE.2011(v1.0)" xfId="2098"/>
    <cellStyle name="Обычный 2 7" xfId="2099"/>
    <cellStyle name="Обычный 2 8" xfId="2100"/>
    <cellStyle name="Обычный 2 8 2" xfId="2101"/>
    <cellStyle name="Обычный 2 8 3" xfId="2102"/>
    <cellStyle name="Обычный 2 9" xfId="2103"/>
    <cellStyle name="Обычный 2_1" xfId="2104"/>
    <cellStyle name="Обычный 3" xfId="2105"/>
    <cellStyle name="Обычный 3 2" xfId="2106"/>
    <cellStyle name="Обычный 3 3" xfId="2107"/>
    <cellStyle name="Обычный 3 4" xfId="2108"/>
    <cellStyle name="Обычный 3_Общехоз." xfId="2109"/>
    <cellStyle name="Обычный 4" xfId="2110"/>
    <cellStyle name="Обычный 4 2" xfId="2111"/>
    <cellStyle name="Обычный 4 2 2" xfId="2112"/>
    <cellStyle name="Обычный 4 2 3" xfId="2113"/>
    <cellStyle name="Обычный 4 2 4" xfId="2114"/>
    <cellStyle name="Обычный 4 2_46EP.2012(v0.1)" xfId="2115"/>
    <cellStyle name="Обычный 4 3" xfId="2116"/>
    <cellStyle name="Обычный 4_ARMRAZR" xfId="2117"/>
    <cellStyle name="Обычный 5" xfId="2118"/>
    <cellStyle name="Обычный 5 2" xfId="2119"/>
    <cellStyle name="Обычный 6" xfId="2120"/>
    <cellStyle name="Обычный 6 2" xfId="2121"/>
    <cellStyle name="Обычный 7" xfId="2122"/>
    <cellStyle name="Обычный 7 2" xfId="2123"/>
    <cellStyle name="Обычный 8" xfId="2124"/>
    <cellStyle name="Обычный 8 2" xfId="2125"/>
    <cellStyle name="Обычный 9" xfId="2126"/>
    <cellStyle name="Обычный 9 2" xfId="2127"/>
    <cellStyle name="Обычный_Kom kompleks" xfId="2128"/>
    <cellStyle name="Обычный_KV.ITOG.4.78(v1.0)" xfId="2129"/>
    <cellStyle name="Обычный_PRIL1.ELECTR" xfId="2130"/>
    <cellStyle name="Обычный_WARM.TOPL.Q1.2010" xfId="2131"/>
    <cellStyle name="Обычный_ЖКУ_проект3" xfId="2132"/>
    <cellStyle name="Обычный_Тепло" xfId="2133"/>
    <cellStyle name="Обычный_Тепло 2" xfId="2134"/>
    <cellStyle name="Обычный_форма 1 водопровод для орг" xfId="2135"/>
    <cellStyle name="Обычный_Формы 2-РЭК и  3-РЭК " xfId="2136"/>
    <cellStyle name="Обычный_Формы 2-РЭК и  3-РЭК  2" xfId="2137"/>
    <cellStyle name="Followed Hyperlink" xfId="2138"/>
    <cellStyle name="Ошибка" xfId="2139"/>
    <cellStyle name="Плохой" xfId="2140"/>
    <cellStyle name="Плохой 10" xfId="2141"/>
    <cellStyle name="Плохой 2" xfId="2142"/>
    <cellStyle name="Плохой 2 2" xfId="2143"/>
    <cellStyle name="Плохой 3" xfId="2144"/>
    <cellStyle name="Плохой 3 2" xfId="2145"/>
    <cellStyle name="Плохой 4" xfId="2146"/>
    <cellStyle name="Плохой 4 2" xfId="2147"/>
    <cellStyle name="Плохой 5" xfId="2148"/>
    <cellStyle name="Плохой 5 2" xfId="2149"/>
    <cellStyle name="Плохой 6" xfId="2150"/>
    <cellStyle name="Плохой 6 2" xfId="2151"/>
    <cellStyle name="Плохой 7" xfId="2152"/>
    <cellStyle name="Плохой 7 2" xfId="2153"/>
    <cellStyle name="Плохой 8" xfId="2154"/>
    <cellStyle name="Плохой 8 2" xfId="2155"/>
    <cellStyle name="Плохой 9" xfId="2156"/>
    <cellStyle name="Плохой 9 2" xfId="2157"/>
    <cellStyle name="По центру с переносом" xfId="2158"/>
    <cellStyle name="По центру с переносом 2" xfId="2159"/>
    <cellStyle name="По центру с переносом 3" xfId="2160"/>
    <cellStyle name="По центру с переносом 4" xfId="2161"/>
    <cellStyle name="По ширине с переносом" xfId="2162"/>
    <cellStyle name="По ширине с переносом 2" xfId="2163"/>
    <cellStyle name="По ширине с переносом 3" xfId="2164"/>
    <cellStyle name="По ширине с переносом 4" xfId="2165"/>
    <cellStyle name="Подгруппа" xfId="2166"/>
    <cellStyle name="Поле ввода" xfId="2167"/>
    <cellStyle name="Пояснение" xfId="2168"/>
    <cellStyle name="Пояснение 10" xfId="2169"/>
    <cellStyle name="Пояснение 2" xfId="2170"/>
    <cellStyle name="Пояснение 2 2" xfId="2171"/>
    <cellStyle name="Пояснение 3" xfId="2172"/>
    <cellStyle name="Пояснение 3 2" xfId="2173"/>
    <cellStyle name="Пояснение 4" xfId="2174"/>
    <cellStyle name="Пояснение 4 2" xfId="2175"/>
    <cellStyle name="Пояснение 5" xfId="2176"/>
    <cellStyle name="Пояснение 5 2" xfId="2177"/>
    <cellStyle name="Пояснение 6" xfId="2178"/>
    <cellStyle name="Пояснение 6 2" xfId="2179"/>
    <cellStyle name="Пояснение 7" xfId="2180"/>
    <cellStyle name="Пояснение 7 2" xfId="2181"/>
    <cellStyle name="Пояснение 8" xfId="2182"/>
    <cellStyle name="Пояснение 8 2" xfId="2183"/>
    <cellStyle name="Пояснение 9" xfId="2184"/>
    <cellStyle name="Пояснение 9 2" xfId="2185"/>
    <cellStyle name="Примечание" xfId="2186"/>
    <cellStyle name="Примечание 10" xfId="2187"/>
    <cellStyle name="Примечание 10 2" xfId="2188"/>
    <cellStyle name="Примечание 10 3" xfId="2189"/>
    <cellStyle name="Примечание 10 4" xfId="2190"/>
    <cellStyle name="Примечание 10_46EE.2011(v1.0)" xfId="2191"/>
    <cellStyle name="Примечание 11" xfId="2192"/>
    <cellStyle name="Примечание 11 2" xfId="2193"/>
    <cellStyle name="Примечание 11 3" xfId="2194"/>
    <cellStyle name="Примечание 11 4" xfId="2195"/>
    <cellStyle name="Примечание 11_46EE.2011(v1.0)" xfId="2196"/>
    <cellStyle name="Примечание 12" xfId="2197"/>
    <cellStyle name="Примечание 12 2" xfId="2198"/>
    <cellStyle name="Примечание 12 3" xfId="2199"/>
    <cellStyle name="Примечание 12 4" xfId="2200"/>
    <cellStyle name="Примечание 12_46EE.2011(v1.0)" xfId="2201"/>
    <cellStyle name="Примечание 13" xfId="2202"/>
    <cellStyle name="Примечание 14" xfId="2203"/>
    <cellStyle name="Примечание 15" xfId="2204"/>
    <cellStyle name="Примечание 16" xfId="2205"/>
    <cellStyle name="Примечание 17" xfId="2206"/>
    <cellStyle name="Примечание 18" xfId="2207"/>
    <cellStyle name="Примечание 19" xfId="2208"/>
    <cellStyle name="Примечание 2" xfId="2209"/>
    <cellStyle name="Примечание 2 2" xfId="2210"/>
    <cellStyle name="Примечание 2 3" xfId="2211"/>
    <cellStyle name="Примечание 2 4" xfId="2212"/>
    <cellStyle name="Примечание 2 5" xfId="2213"/>
    <cellStyle name="Примечание 2 6" xfId="2214"/>
    <cellStyle name="Примечание 2 7" xfId="2215"/>
    <cellStyle name="Примечание 2 8" xfId="2216"/>
    <cellStyle name="Примечание 2 9" xfId="2217"/>
    <cellStyle name="Примечание 2_46EE.2011(v1.0)" xfId="2218"/>
    <cellStyle name="Примечание 20" xfId="2219"/>
    <cellStyle name="Примечание 21" xfId="2220"/>
    <cellStyle name="Примечание 22" xfId="2221"/>
    <cellStyle name="Примечание 23" xfId="2222"/>
    <cellStyle name="Примечание 24" xfId="2223"/>
    <cellStyle name="Примечание 25" xfId="2224"/>
    <cellStyle name="Примечание 26" xfId="2225"/>
    <cellStyle name="Примечание 27" xfId="2226"/>
    <cellStyle name="Примечание 28" xfId="2227"/>
    <cellStyle name="Примечание 29" xfId="2228"/>
    <cellStyle name="Примечание 3" xfId="2229"/>
    <cellStyle name="Примечание 3 2" xfId="2230"/>
    <cellStyle name="Примечание 3 3" xfId="2231"/>
    <cellStyle name="Примечание 3 4" xfId="2232"/>
    <cellStyle name="Примечание 3 5" xfId="2233"/>
    <cellStyle name="Примечание 3 6" xfId="2234"/>
    <cellStyle name="Примечание 3 7" xfId="2235"/>
    <cellStyle name="Примечание 3 8" xfId="2236"/>
    <cellStyle name="Примечание 3 9" xfId="2237"/>
    <cellStyle name="Примечание 3_46EE.2011(v1.0)" xfId="2238"/>
    <cellStyle name="Примечание 30" xfId="2239"/>
    <cellStyle name="Примечание 31" xfId="2240"/>
    <cellStyle name="Примечание 32" xfId="2241"/>
    <cellStyle name="Примечание 33" xfId="2242"/>
    <cellStyle name="Примечание 34" xfId="2243"/>
    <cellStyle name="Примечание 35" xfId="2244"/>
    <cellStyle name="Примечание 36" xfId="2245"/>
    <cellStyle name="Примечание 37" xfId="2246"/>
    <cellStyle name="Примечание 4" xfId="2247"/>
    <cellStyle name="Примечание 4 2" xfId="2248"/>
    <cellStyle name="Примечание 4 3" xfId="2249"/>
    <cellStyle name="Примечание 4 4" xfId="2250"/>
    <cellStyle name="Примечание 4 5" xfId="2251"/>
    <cellStyle name="Примечание 4 6" xfId="2252"/>
    <cellStyle name="Примечание 4 7" xfId="2253"/>
    <cellStyle name="Примечание 4 8" xfId="2254"/>
    <cellStyle name="Примечание 4 9" xfId="2255"/>
    <cellStyle name="Примечание 4_46EE.2011(v1.0)" xfId="2256"/>
    <cellStyle name="Примечание 5" xfId="2257"/>
    <cellStyle name="Примечание 5 2" xfId="2258"/>
    <cellStyle name="Примечание 5 3" xfId="2259"/>
    <cellStyle name="Примечание 5 4" xfId="2260"/>
    <cellStyle name="Примечание 5 5" xfId="2261"/>
    <cellStyle name="Примечание 5 6" xfId="2262"/>
    <cellStyle name="Примечание 5 7" xfId="2263"/>
    <cellStyle name="Примечание 5 8" xfId="2264"/>
    <cellStyle name="Примечание 5 9" xfId="2265"/>
    <cellStyle name="Примечание 5_46EE.2011(v1.0)" xfId="2266"/>
    <cellStyle name="Примечание 6" xfId="2267"/>
    <cellStyle name="Примечание 6 2" xfId="2268"/>
    <cellStyle name="Примечание 6_46EE.2011(v1.0)" xfId="2269"/>
    <cellStyle name="Примечание 7" xfId="2270"/>
    <cellStyle name="Примечание 7 2" xfId="2271"/>
    <cellStyle name="Примечание 7_46EE.2011(v1.0)" xfId="2272"/>
    <cellStyle name="Примечание 8" xfId="2273"/>
    <cellStyle name="Примечание 8 2" xfId="2274"/>
    <cellStyle name="Примечание 8_46EE.2011(v1.0)" xfId="2275"/>
    <cellStyle name="Примечание 9" xfId="2276"/>
    <cellStyle name="Примечание 9 2" xfId="2277"/>
    <cellStyle name="Примечание 9_46EE.2011(v1.0)" xfId="2278"/>
    <cellStyle name="Продукт" xfId="2279"/>
    <cellStyle name="Percent" xfId="2280"/>
    <cellStyle name="Процентный 10" xfId="2281"/>
    <cellStyle name="Процентный 2" xfId="2282"/>
    <cellStyle name="Процентный 2 2" xfId="2283"/>
    <cellStyle name="Процентный 2 2 2" xfId="2284"/>
    <cellStyle name="Процентный 2 2 3" xfId="2285"/>
    <cellStyle name="Процентный 2 2 4" xfId="2286"/>
    <cellStyle name="Процентный 2 3" xfId="2287"/>
    <cellStyle name="Процентный 2 3 2" xfId="2288"/>
    <cellStyle name="Процентный 2 3 3" xfId="2289"/>
    <cellStyle name="Процентный 2 3 4" xfId="2290"/>
    <cellStyle name="Процентный 2 4" xfId="2291"/>
    <cellStyle name="Процентный 2 5" xfId="2292"/>
    <cellStyle name="Процентный 2 6" xfId="2293"/>
    <cellStyle name="Процентный 3" xfId="2294"/>
    <cellStyle name="Процентный 3 2" xfId="2295"/>
    <cellStyle name="Процентный 3 3" xfId="2296"/>
    <cellStyle name="Процентный 3 4" xfId="2297"/>
    <cellStyle name="Процентный 4" xfId="2298"/>
    <cellStyle name="Процентный 4 2" xfId="2299"/>
    <cellStyle name="Процентный 4 3" xfId="2300"/>
    <cellStyle name="Процентный 4 4" xfId="2301"/>
    <cellStyle name="Процентный 5" xfId="2302"/>
    <cellStyle name="Процентный 7" xfId="2303"/>
    <cellStyle name="Процентный 9" xfId="2304"/>
    <cellStyle name="Разница" xfId="2305"/>
    <cellStyle name="Рамки" xfId="2306"/>
    <cellStyle name="Сводная таблица" xfId="2307"/>
    <cellStyle name="Связанная ячейка" xfId="2308"/>
    <cellStyle name="Связанная ячейка 10" xfId="2309"/>
    <cellStyle name="Связанная ячейка 2" xfId="2310"/>
    <cellStyle name="Связанная ячейка 2 2" xfId="2311"/>
    <cellStyle name="Связанная ячейка 2_46EE.2011(v1.0)" xfId="2312"/>
    <cellStyle name="Связанная ячейка 3" xfId="2313"/>
    <cellStyle name="Связанная ячейка 3 2" xfId="2314"/>
    <cellStyle name="Связанная ячейка 3_46EE.2011(v1.0)" xfId="2315"/>
    <cellStyle name="Связанная ячейка 4" xfId="2316"/>
    <cellStyle name="Связанная ячейка 4 2" xfId="2317"/>
    <cellStyle name="Связанная ячейка 4_46EE.2011(v1.0)" xfId="2318"/>
    <cellStyle name="Связанная ячейка 5" xfId="2319"/>
    <cellStyle name="Связанная ячейка 5 2" xfId="2320"/>
    <cellStyle name="Связанная ячейка 5_46EE.2011(v1.0)" xfId="2321"/>
    <cellStyle name="Связанная ячейка 6" xfId="2322"/>
    <cellStyle name="Связанная ячейка 6 2" xfId="2323"/>
    <cellStyle name="Связанная ячейка 6_46EE.2011(v1.0)" xfId="2324"/>
    <cellStyle name="Связанная ячейка 7" xfId="2325"/>
    <cellStyle name="Связанная ячейка 7 2" xfId="2326"/>
    <cellStyle name="Связанная ячейка 7_46EE.2011(v1.0)" xfId="2327"/>
    <cellStyle name="Связанная ячейка 8" xfId="2328"/>
    <cellStyle name="Связанная ячейка 8 2" xfId="2329"/>
    <cellStyle name="Связанная ячейка 8_46EE.2011(v1.0)" xfId="2330"/>
    <cellStyle name="Связанная ячейка 9" xfId="2331"/>
    <cellStyle name="Связанная ячейка 9 2" xfId="2332"/>
    <cellStyle name="Связанная ячейка 9_46EE.2011(v1.0)" xfId="2333"/>
    <cellStyle name="Стиль 1" xfId="2334"/>
    <cellStyle name="Стиль 1 2" xfId="2335"/>
    <cellStyle name="Стиль 1 2 2" xfId="2336"/>
    <cellStyle name="Стиль 1 2 2 2" xfId="2337"/>
    <cellStyle name="Стиль 1 2 2 2 2" xfId="2338"/>
    <cellStyle name="Стиль 1 2 2 3" xfId="2339"/>
    <cellStyle name="Стиль 1 2_46EP.2011(v2.0)" xfId="2340"/>
    <cellStyle name="Стиль 1 3" xfId="2341"/>
    <cellStyle name="Стиль 1_ВС" xfId="2342"/>
    <cellStyle name="Стиль 2" xfId="2343"/>
    <cellStyle name="Субсчет" xfId="2344"/>
    <cellStyle name="Счет" xfId="2345"/>
    <cellStyle name="ТЕКСТ" xfId="2346"/>
    <cellStyle name="ТЕКСТ 2" xfId="2347"/>
    <cellStyle name="ТЕКСТ 3" xfId="2348"/>
    <cellStyle name="ТЕКСТ 4" xfId="2349"/>
    <cellStyle name="ТЕКСТ 5" xfId="2350"/>
    <cellStyle name="ТЕКСТ 6" xfId="2351"/>
    <cellStyle name="ТЕКСТ 7" xfId="2352"/>
    <cellStyle name="ТЕКСТ 8" xfId="2353"/>
    <cellStyle name="ТЕКСТ 9" xfId="2354"/>
    <cellStyle name="Текст предупреждения" xfId="2355"/>
    <cellStyle name="Текст предупреждения 10" xfId="2356"/>
    <cellStyle name="Текст предупреждения 2" xfId="2357"/>
    <cellStyle name="Текст предупреждения 2 2" xfId="2358"/>
    <cellStyle name="Текст предупреждения 3" xfId="2359"/>
    <cellStyle name="Текст предупреждения 3 2" xfId="2360"/>
    <cellStyle name="Текст предупреждения 4" xfId="2361"/>
    <cellStyle name="Текст предупреждения 4 2" xfId="2362"/>
    <cellStyle name="Текст предупреждения 5" xfId="2363"/>
    <cellStyle name="Текст предупреждения 5 2" xfId="2364"/>
    <cellStyle name="Текст предупреждения 6" xfId="2365"/>
    <cellStyle name="Текст предупреждения 6 2" xfId="2366"/>
    <cellStyle name="Текст предупреждения 7" xfId="2367"/>
    <cellStyle name="Текст предупреждения 7 2" xfId="2368"/>
    <cellStyle name="Текст предупреждения 8" xfId="2369"/>
    <cellStyle name="Текст предупреждения 8 2" xfId="2370"/>
    <cellStyle name="Текст предупреждения 9" xfId="2371"/>
    <cellStyle name="Текст предупреждения 9 2" xfId="2372"/>
    <cellStyle name="Текстовый" xfId="2373"/>
    <cellStyle name="Текстовый 10" xfId="2374"/>
    <cellStyle name="Текстовый 11" xfId="2375"/>
    <cellStyle name="Текстовый 12" xfId="2376"/>
    <cellStyle name="Текстовый 13" xfId="2377"/>
    <cellStyle name="Текстовый 14" xfId="2378"/>
    <cellStyle name="Текстовый 15" xfId="2379"/>
    <cellStyle name="Текстовый 16" xfId="2380"/>
    <cellStyle name="Текстовый 2" xfId="2381"/>
    <cellStyle name="Текстовый 3" xfId="2382"/>
    <cellStyle name="Текстовый 4" xfId="2383"/>
    <cellStyle name="Текстовый 5" xfId="2384"/>
    <cellStyle name="Текстовый 6" xfId="2385"/>
    <cellStyle name="Текстовый 7" xfId="2386"/>
    <cellStyle name="Текстовый 8" xfId="2387"/>
    <cellStyle name="Текстовый 9" xfId="2388"/>
    <cellStyle name="Текстовый_1" xfId="2389"/>
    <cellStyle name="Тысячи [0]_22гк" xfId="2390"/>
    <cellStyle name="Тысячи_22гк" xfId="2391"/>
    <cellStyle name="ФИКСИРОВАННЫЙ" xfId="2392"/>
    <cellStyle name="ФИКСИРОВАННЫЙ 2" xfId="2393"/>
    <cellStyle name="ФИКСИРОВАННЫЙ 3" xfId="2394"/>
    <cellStyle name="ФИКСИРОВАННЫЙ 4" xfId="2395"/>
    <cellStyle name="ФИКСИРОВАННЫЙ 5" xfId="2396"/>
    <cellStyle name="ФИКСИРОВАННЫЙ 6" xfId="2397"/>
    <cellStyle name="ФИКСИРОВАННЫЙ 7" xfId="2398"/>
    <cellStyle name="ФИКСИРОВАННЫЙ 8" xfId="2399"/>
    <cellStyle name="ФИКСИРОВАННЫЙ 9" xfId="2400"/>
    <cellStyle name="ФИКСИРОВАННЫЙ_1" xfId="2401"/>
    <cellStyle name="Comma" xfId="2402"/>
    <cellStyle name="Comma [0]" xfId="2403"/>
    <cellStyle name="Финансовый 2" xfId="2404"/>
    <cellStyle name="Финансовый 2 2" xfId="2405"/>
    <cellStyle name="Финансовый 2 2 2" xfId="2406"/>
    <cellStyle name="Финансовый 2 2 3" xfId="2407"/>
    <cellStyle name="Финансовый 2 2_INDEX.STATION.2012(v1.0)_" xfId="2408"/>
    <cellStyle name="Финансовый 2 3" xfId="2409"/>
    <cellStyle name="Финансовый 2 5" xfId="2410"/>
    <cellStyle name="Финансовый 2_46EE.2011(v1.0)" xfId="2411"/>
    <cellStyle name="Финансовый 3" xfId="2412"/>
    <cellStyle name="Финансовый 3 2" xfId="2413"/>
    <cellStyle name="Финансовый 3 2 2" xfId="2414"/>
    <cellStyle name="Финансовый 3 2_UPDATE.MONITORING.OS.EE.2.02.TO.1.3.64" xfId="2415"/>
    <cellStyle name="Финансовый 3 3" xfId="2416"/>
    <cellStyle name="Финансовый 3 4" xfId="2417"/>
    <cellStyle name="Финансовый 3 5" xfId="2418"/>
    <cellStyle name="Финансовый 3 8" xfId="2419"/>
    <cellStyle name="Финансовый 3_ARMRAZR" xfId="2420"/>
    <cellStyle name="Финансовый 4" xfId="2421"/>
    <cellStyle name="Финансовый 4 2" xfId="2422"/>
    <cellStyle name="Финансовый 4_TEHSHEET" xfId="2423"/>
    <cellStyle name="Финансовый 5" xfId="2424"/>
    <cellStyle name="Финансовый 6" xfId="2425"/>
    <cellStyle name="Финансовый 6 2" xfId="2426"/>
    <cellStyle name="Финансовый0[0]_FU_bal" xfId="2427"/>
    <cellStyle name="Формула" xfId="2428"/>
    <cellStyle name="Формула 2" xfId="2429"/>
    <cellStyle name="Формула 2 2" xfId="2430"/>
    <cellStyle name="Формула 3" xfId="2431"/>
    <cellStyle name="Формула_A РТ 2009 Рязаньэнерго" xfId="2432"/>
    <cellStyle name="ФормулаВБ" xfId="2433"/>
    <cellStyle name="ФормулаВБ 2" xfId="2434"/>
    <cellStyle name="ФормулаНаКонтроль" xfId="2435"/>
    <cellStyle name="ФормулаНаКонтроль 2" xfId="2436"/>
    <cellStyle name="ФормулаНаКонтроль_GRES.2007.5" xfId="2437"/>
    <cellStyle name="Хороший" xfId="2438"/>
    <cellStyle name="Хороший 10" xfId="2439"/>
    <cellStyle name="Хороший 2" xfId="2440"/>
    <cellStyle name="Хороший 2 2" xfId="2441"/>
    <cellStyle name="Хороший 3" xfId="2442"/>
    <cellStyle name="Хороший 3 2" xfId="2443"/>
    <cellStyle name="Хороший 4" xfId="2444"/>
    <cellStyle name="Хороший 4 2" xfId="2445"/>
    <cellStyle name="Хороший 5" xfId="2446"/>
    <cellStyle name="Хороший 5 2" xfId="2447"/>
    <cellStyle name="Хороший 6" xfId="2448"/>
    <cellStyle name="Хороший 6 2" xfId="2449"/>
    <cellStyle name="Хороший 7" xfId="2450"/>
    <cellStyle name="Хороший 7 2" xfId="2451"/>
    <cellStyle name="Хороший 8" xfId="2452"/>
    <cellStyle name="Хороший 8 2" xfId="2453"/>
    <cellStyle name="Хороший 9" xfId="2454"/>
    <cellStyle name="Хороший 9 2" xfId="2455"/>
    <cellStyle name="Цена_продукта" xfId="2456"/>
    <cellStyle name="Цифры по центру с десятыми" xfId="2457"/>
    <cellStyle name="Цифры по центру с десятыми 2" xfId="2458"/>
    <cellStyle name="Цифры по центру с десятыми 3" xfId="2459"/>
    <cellStyle name="Цифры по центру с десятыми 4" xfId="2460"/>
    <cellStyle name="число" xfId="2461"/>
    <cellStyle name="Џђћ–…ќ’ќ›‰" xfId="2462"/>
    <cellStyle name="Џђћ–…ќ’ќ›‰ 2" xfId="2463"/>
    <cellStyle name="Шапка" xfId="2464"/>
    <cellStyle name="Шапка таблицы" xfId="2465"/>
    <cellStyle name="Шапка_4DNS.UPDATE.EXAMPLE" xfId="2466"/>
    <cellStyle name="ШАУ" xfId="2467"/>
    <cellStyle name="標準_PL-CF sheet" xfId="2468"/>
    <cellStyle name="䁺_x0001_" xfId="24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12</xdr:row>
      <xdr:rowOff>38100</xdr:rowOff>
    </xdr:from>
    <xdr:to>
      <xdr:col>12</xdr:col>
      <xdr:colOff>200025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10391775" y="1800225"/>
          <a:ext cx="742950"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190500</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305925" y="1762125"/>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723900</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267575" y="1771650"/>
          <a:ext cx="714375" cy="704850"/>
        </a:xfrm>
        <a:prstGeom prst="rect">
          <a:avLst/>
        </a:prstGeom>
        <a:noFill/>
        <a:ln w="9525" cmpd="sng">
          <a:noFill/>
        </a:ln>
      </xdr:spPr>
    </xdr:pic>
    <xdr:clientData fPrintsWithSheet="0"/>
  </xdr:twoCellAnchor>
  <xdr:twoCellAnchor editAs="oneCell">
    <xdr:from>
      <xdr:col>10</xdr:col>
      <xdr:colOff>542925</xdr:colOff>
      <xdr:row>12</xdr:row>
      <xdr:rowOff>9525</xdr:rowOff>
    </xdr:from>
    <xdr:to>
      <xdr:col>12</xdr:col>
      <xdr:colOff>200025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10391775" y="1771650"/>
          <a:ext cx="742950" cy="685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7</xdr:col>
      <xdr:colOff>0</xdr:colOff>
      <xdr:row>31</xdr:row>
      <xdr:rowOff>276225</xdr:rowOff>
    </xdr:to>
    <xdr:sp>
      <xdr:nvSpPr>
        <xdr:cNvPr id="1" name="Скругленный прямоугольник 1"/>
        <xdr:cNvSpPr>
          <a:spLocks/>
        </xdr:cNvSpPr>
      </xdr:nvSpPr>
      <xdr:spPr>
        <a:xfrm>
          <a:off x="1219200" y="1409700"/>
          <a:ext cx="6515100" cy="755332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9525</xdr:colOff>
      <xdr:row>6</xdr:row>
      <xdr:rowOff>123825</xdr:rowOff>
    </xdr:from>
    <xdr:to>
      <xdr:col>6</xdr:col>
      <xdr:colOff>1066800</xdr:colOff>
      <xdr:row>8</xdr:row>
      <xdr:rowOff>390525</xdr:rowOff>
    </xdr:to>
    <xdr:sp>
      <xdr:nvSpPr>
        <xdr:cNvPr id="2" name="Скругленный прямоугольник 2"/>
        <xdr:cNvSpPr>
          <a:spLocks/>
        </xdr:cNvSpPr>
      </xdr:nvSpPr>
      <xdr:spPr>
        <a:xfrm>
          <a:off x="1228725" y="552450"/>
          <a:ext cx="6486525" cy="5524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600200"/>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219325"/>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0</xdr:rowOff>
    </xdr:to>
    <xdr:sp>
      <xdr:nvSpPr>
        <xdr:cNvPr id="3" name="Скругленный прямоугольник 5"/>
        <xdr:cNvSpPr>
          <a:spLocks/>
        </xdr:cNvSpPr>
      </xdr:nvSpPr>
      <xdr:spPr>
        <a:xfrm>
          <a:off x="1419225" y="3467100"/>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38</xdr:row>
      <xdr:rowOff>9525</xdr:rowOff>
    </xdr:from>
    <xdr:to>
      <xdr:col>7</xdr:col>
      <xdr:colOff>0</xdr:colOff>
      <xdr:row>41</xdr:row>
      <xdr:rowOff>0</xdr:rowOff>
    </xdr:to>
    <xdr:sp>
      <xdr:nvSpPr>
        <xdr:cNvPr id="4" name="Скругленный прямоугольник 6"/>
        <xdr:cNvSpPr>
          <a:spLocks/>
        </xdr:cNvSpPr>
      </xdr:nvSpPr>
      <xdr:spPr>
        <a:xfrm>
          <a:off x="1419225" y="8201025"/>
          <a:ext cx="5810250"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371475</xdr:colOff>
      <xdr:row>42</xdr:row>
      <xdr:rowOff>9525</xdr:rowOff>
    </xdr:from>
    <xdr:to>
      <xdr:col>7</xdr:col>
      <xdr:colOff>0</xdr:colOff>
      <xdr:row>45</xdr:row>
      <xdr:rowOff>0</xdr:rowOff>
    </xdr:to>
    <xdr:sp>
      <xdr:nvSpPr>
        <xdr:cNvPr id="5" name="Скругленный прямоугольник 7"/>
        <xdr:cNvSpPr>
          <a:spLocks/>
        </xdr:cNvSpPr>
      </xdr:nvSpPr>
      <xdr:spPr>
        <a:xfrm>
          <a:off x="1419225" y="9324975"/>
          <a:ext cx="58102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45</xdr:row>
      <xdr:rowOff>190500</xdr:rowOff>
    </xdr:from>
    <xdr:to>
      <xdr:col>7</xdr:col>
      <xdr:colOff>0</xdr:colOff>
      <xdr:row>50</xdr:row>
      <xdr:rowOff>342900</xdr:rowOff>
    </xdr:to>
    <xdr:sp>
      <xdr:nvSpPr>
        <xdr:cNvPr id="6" name="Скругленный прямоугольник 8"/>
        <xdr:cNvSpPr>
          <a:spLocks/>
        </xdr:cNvSpPr>
      </xdr:nvSpPr>
      <xdr:spPr>
        <a:xfrm>
          <a:off x="1419225" y="10496550"/>
          <a:ext cx="5810250"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21</xdr:row>
      <xdr:rowOff>19050</xdr:rowOff>
    </xdr:from>
    <xdr:to>
      <xdr:col>7</xdr:col>
      <xdr:colOff>9525</xdr:colOff>
      <xdr:row>23</xdr:row>
      <xdr:rowOff>0</xdr:rowOff>
    </xdr:to>
    <xdr:sp>
      <xdr:nvSpPr>
        <xdr:cNvPr id="7" name="AutoShape 13870"/>
        <xdr:cNvSpPr>
          <a:spLocks/>
        </xdr:cNvSpPr>
      </xdr:nvSpPr>
      <xdr:spPr>
        <a:xfrm>
          <a:off x="1409700" y="4791075"/>
          <a:ext cx="5829300" cy="657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19</xdr:row>
      <xdr:rowOff>552450</xdr:rowOff>
    </xdr:to>
    <xdr:sp>
      <xdr:nvSpPr>
        <xdr:cNvPr id="8" name="AutoShape 1857"/>
        <xdr:cNvSpPr>
          <a:spLocks/>
        </xdr:cNvSpPr>
      </xdr:nvSpPr>
      <xdr:spPr>
        <a:xfrm>
          <a:off x="1419225" y="4010025"/>
          <a:ext cx="5819775" cy="5524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47625</xdr:colOff>
      <xdr:row>19</xdr:row>
      <xdr:rowOff>38100</xdr:rowOff>
    </xdr:from>
    <xdr:to>
      <xdr:col>7</xdr:col>
      <xdr:colOff>495300</xdr:colOff>
      <xdr:row>19</xdr:row>
      <xdr:rowOff>485775</xdr:rowOff>
    </xdr:to>
    <xdr:sp macro="[0]!Sheet_07.KindActivButton_click">
      <xdr:nvSpPr>
        <xdr:cNvPr id="9" name="Овал 20"/>
        <xdr:cNvSpPr>
          <a:spLocks/>
        </xdr:cNvSpPr>
      </xdr:nvSpPr>
      <xdr:spPr>
        <a:xfrm>
          <a:off x="7277100" y="4048125"/>
          <a:ext cx="447675" cy="447675"/>
        </a:xfrm>
        <a:prstGeom prst="ellipse">
          <a:avLst/>
        </a:prstGeom>
        <a:blipFill>
          <a:blip r:embed="rId2"/>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4</xdr:col>
      <xdr:colOff>0</xdr:colOff>
      <xdr:row>24</xdr:row>
      <xdr:rowOff>0</xdr:rowOff>
    </xdr:from>
    <xdr:to>
      <xdr:col>7</xdr:col>
      <xdr:colOff>9525</xdr:colOff>
      <xdr:row>31</xdr:row>
      <xdr:rowOff>285750</xdr:rowOff>
    </xdr:to>
    <xdr:sp>
      <xdr:nvSpPr>
        <xdr:cNvPr id="10" name="AutoShape 1857"/>
        <xdr:cNvSpPr>
          <a:spLocks/>
        </xdr:cNvSpPr>
      </xdr:nvSpPr>
      <xdr:spPr>
        <a:xfrm>
          <a:off x="1419225" y="5638800"/>
          <a:ext cx="5819775" cy="23526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33</xdr:row>
      <xdr:rowOff>9525</xdr:rowOff>
    </xdr:from>
    <xdr:to>
      <xdr:col>7</xdr:col>
      <xdr:colOff>0</xdr:colOff>
      <xdr:row>37</xdr:row>
      <xdr:rowOff>0</xdr:rowOff>
    </xdr:to>
    <xdr:sp>
      <xdr:nvSpPr>
        <xdr:cNvPr id="11" name="Скругленный прямоугольник 24"/>
        <xdr:cNvSpPr>
          <a:spLocks/>
        </xdr:cNvSpPr>
      </xdr:nvSpPr>
      <xdr:spPr>
        <a:xfrm>
          <a:off x="1419225" y="8191500"/>
          <a:ext cx="5810250" cy="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editAs="oneCell">
    <xdr:from>
      <xdr:col>9</xdr:col>
      <xdr:colOff>0</xdr:colOff>
      <xdr:row>5</xdr:row>
      <xdr:rowOff>0</xdr:rowOff>
    </xdr:from>
    <xdr:to>
      <xdr:col>9</xdr:col>
      <xdr:colOff>733425</xdr:colOff>
      <xdr:row>7</xdr:row>
      <xdr:rowOff>133350</xdr:rowOff>
    </xdr:to>
    <xdr:pic>
      <xdr:nvPicPr>
        <xdr:cNvPr id="12" name="Right" descr="file_document_paper_green_g15267_3839.png"/>
        <xdr:cNvPicPr preferRelativeResize="1">
          <a:picLocks noChangeAspect="1"/>
        </xdr:cNvPicPr>
      </xdr:nvPicPr>
      <xdr:blipFill>
        <a:blip r:embed="rId1"/>
        <a:stretch>
          <a:fillRect/>
        </a:stretch>
      </xdr:blipFill>
      <xdr:spPr>
        <a:xfrm>
          <a:off x="8629650" y="361950"/>
          <a:ext cx="733425" cy="6953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lush\work_vba\main\7-12-2017\WARM.OPENINFO.TARIF_&#1055;&#1088;&#1086;&#1077;&#1082;&#109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16А.2"/>
      <sheetName val="СТ-ТС.16А.3"/>
      <sheetName val="СТ-ТС.16А.4"/>
      <sheetName val="СТ-ТС.16Б.2"/>
      <sheetName val="СТ-ТС.16Б.3"/>
      <sheetName val="СТ-ТС.16Б.4"/>
      <sheetName val="СТ-ТС.16В.2"/>
      <sheetName val="СТ-ТС.16В.3"/>
      <sheetName val="СТ-ТС.16В.4"/>
      <sheetName val="СТ-ТС.16Г,Д.2"/>
      <sheetName val="СТ-ТС.16Г,Д.3"/>
      <sheetName val="СТ-ТС.16Г,Д.4"/>
      <sheetName val="СТ-ТС.16Е.2"/>
      <sheetName val="СТ-ТС.16Е.3"/>
      <sheetName val="СТ-ТС.16Е.4"/>
      <sheetName val="Ф-2"/>
      <sheetName val="Ф-3"/>
      <sheetName val="Ф-4"/>
      <sheetName val="Ф-5"/>
      <sheetName val="Ф-6"/>
      <sheetName val="Ф-7"/>
      <sheetName val="Ф-12"/>
      <sheetName val="Ф-13"/>
      <sheetName val="Форма заявки"/>
      <sheetName val="Ссылки на публикации"/>
      <sheetName val="Проверка"/>
      <sheetName val="WARM.OPENINFO.TARIF_Проект 2.0"/>
    </sheetNames>
    <sheetDataSet>
      <sheetData sheetId="0">
        <row r="1">
          <cell r="C1" t="str">
            <v>WARM.OPENINFO.TARIF.4.178</v>
          </cell>
        </row>
        <row r="2">
          <cell r="C2" t="str">
            <v>WARM.OPENINFO.TARIF.4.178</v>
          </cell>
          <cell r="G2" t="str">
            <v>План</v>
          </cell>
        </row>
        <row r="3">
          <cell r="C3" t="str">
            <v>Показатели подлежащие раскрытию в сфере теплоснабжения и сфере оказания услуг по передаче тепловой энергии</v>
          </cell>
          <cell r="G3" t="str">
            <v>Факт</v>
          </cell>
          <cell r="N3">
            <v>2015</v>
          </cell>
        </row>
        <row r="4">
          <cell r="C4" t="str">
            <v>Версия 1.4.1</v>
          </cell>
          <cell r="O4">
            <v>42005</v>
          </cell>
        </row>
        <row r="5">
          <cell r="O5">
            <v>0</v>
          </cell>
        </row>
      </sheetData>
      <sheetData sheetId="5">
        <row r="1">
          <cell r="A1">
            <v>28450115</v>
          </cell>
        </row>
        <row r="14">
          <cell r="F14" t="str">
            <v>АО "Группа Прайм"</v>
          </cell>
        </row>
        <row r="18">
          <cell r="F18" t="str">
            <v>План</v>
          </cell>
        </row>
        <row r="23">
          <cell r="F23">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Q28"/>
  <sheetViews>
    <sheetView zoomScale="85" zoomScaleNormal="85" zoomScalePageLayoutView="0" workbookViewId="0" topLeftCell="A1">
      <selection activeCell="A18" sqref="A18:A27"/>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29.7109375" style="1" bestFit="1" customWidth="1"/>
    <col min="8" max="8" width="16.57421875" style="1" customWidth="1"/>
    <col min="9" max="9" width="14.140625" style="1" customWidth="1"/>
    <col min="10" max="13" width="8.140625" style="1" customWidth="1"/>
    <col min="14" max="15" width="4.28125" style="1" customWidth="1"/>
    <col min="16" max="16384" width="9.140625" style="1" customWidth="1"/>
  </cols>
  <sheetData>
    <row r="1" spans="1:7" ht="11.25">
      <c r="A1" s="97" t="s">
        <v>37</v>
      </c>
      <c r="B1" s="102"/>
      <c r="C1" t="s">
        <v>6</v>
      </c>
      <c r="D1" t="s">
        <v>7</v>
      </c>
      <c r="E1" t="s">
        <v>39</v>
      </c>
      <c r="F1" s="40" t="s">
        <v>40</v>
      </c>
      <c r="G1" s="1" t="s">
        <v>60</v>
      </c>
    </row>
    <row r="2" spans="1:17" ht="11.25">
      <c r="A2" s="97" t="s">
        <v>0</v>
      </c>
      <c r="B2" s="107" t="s">
        <v>131</v>
      </c>
      <c r="C2" s="39">
        <v>2012</v>
      </c>
      <c r="D2" s="40" t="s">
        <v>26</v>
      </c>
      <c r="E2" t="s">
        <v>27</v>
      </c>
      <c r="F2" s="40" t="s">
        <v>41</v>
      </c>
      <c r="Q2" s="1" t="s">
        <v>46</v>
      </c>
    </row>
    <row r="3" spans="1:17" ht="15">
      <c r="A3" s="97" t="s">
        <v>29</v>
      </c>
      <c r="B3" s="103" t="s">
        <v>733</v>
      </c>
      <c r="C3" s="39"/>
      <c r="D3" s="40"/>
      <c r="E3"/>
      <c r="F3" s="40"/>
      <c r="G3" s="112"/>
      <c r="H3" s="113"/>
      <c r="I3" s="113"/>
      <c r="J3" s="114">
        <f>IF(ISERROR(MATCH(MONTH_PERIOD,Квартал,0)),0,(3*MATCH(MONTH_PERIOD,Квартал,0)))</f>
        <v>0</v>
      </c>
      <c r="K3" s="115" t="s">
        <v>61</v>
      </c>
      <c r="L3" s="115" t="s">
        <v>62</v>
      </c>
      <c r="M3" s="116"/>
      <c r="Q3" s="1" t="s">
        <v>38</v>
      </c>
    </row>
    <row r="4" spans="1:17" ht="11.25">
      <c r="A4" s="98" t="s">
        <v>1</v>
      </c>
      <c r="B4" s="107" t="s">
        <v>732</v>
      </c>
      <c r="C4" s="39">
        <v>2014</v>
      </c>
      <c r="D4" s="40" t="s">
        <v>18</v>
      </c>
      <c r="E4" t="s">
        <v>45</v>
      </c>
      <c r="F4" s="40" t="s">
        <v>42</v>
      </c>
      <c r="G4" s="111"/>
      <c r="H4" s="117"/>
      <c r="I4" s="118"/>
      <c r="J4" s="114"/>
      <c r="Q4" s="1" t="s">
        <v>47</v>
      </c>
    </row>
    <row r="5" spans="1:17" ht="11.25">
      <c r="A5" s="97" t="s">
        <v>21</v>
      </c>
      <c r="B5" s="102" t="s">
        <v>132</v>
      </c>
      <c r="C5" s="39">
        <v>2015</v>
      </c>
      <c r="D5" s="40" t="s">
        <v>6</v>
      </c>
      <c r="F5" s="40" t="s">
        <v>43</v>
      </c>
      <c r="G5" s="111"/>
      <c r="H5" s="119"/>
      <c r="I5" s="118"/>
      <c r="J5" s="114"/>
      <c r="K5" s="120"/>
      <c r="L5" s="121"/>
      <c r="Q5" s="1" t="s">
        <v>48</v>
      </c>
    </row>
    <row r="6" spans="1:17" ht="11.25">
      <c r="A6" s="98" t="s">
        <v>30</v>
      </c>
      <c r="B6" s="104" t="str">
        <f>Титульный!F14</f>
        <v>ООО "Газпром трансгаз Санкт-Петербург"</v>
      </c>
      <c r="C6" s="39">
        <v>2016</v>
      </c>
      <c r="F6" s="40" t="s">
        <v>44</v>
      </c>
      <c r="G6" s="111"/>
      <c r="H6" s="119"/>
      <c r="I6" s="118"/>
      <c r="J6" s="114"/>
      <c r="K6" s="120"/>
      <c r="L6" s="121"/>
      <c r="Q6" s="1" t="s">
        <v>104</v>
      </c>
    </row>
    <row r="7" spans="1:12" ht="11.25">
      <c r="A7" s="98" t="s">
        <v>31</v>
      </c>
      <c r="B7" s="107">
        <f>YEAR_PERIOD</f>
        <v>2018</v>
      </c>
      <c r="C7" s="39">
        <v>2017</v>
      </c>
      <c r="G7" s="111"/>
      <c r="H7" s="119"/>
      <c r="I7" s="122"/>
      <c r="J7" s="114"/>
      <c r="K7" s="120"/>
      <c r="L7" s="121"/>
    </row>
    <row r="8" spans="1:3" ht="11.25">
      <c r="A8" s="98" t="s">
        <v>32</v>
      </c>
      <c r="B8" s="107" t="str">
        <f>PF</f>
        <v>План</v>
      </c>
      <c r="C8" s="39">
        <v>2018</v>
      </c>
    </row>
    <row r="9" spans="1:9" ht="11.25">
      <c r="A9" s="99" t="s">
        <v>52</v>
      </c>
      <c r="B9" s="107">
        <v>0</v>
      </c>
      <c r="C9" s="39">
        <v>2019</v>
      </c>
      <c r="I9" s="123"/>
    </row>
    <row r="10" spans="1:9" ht="11.25">
      <c r="A10" s="100" t="s">
        <v>50</v>
      </c>
      <c r="B10" s="108" t="s">
        <v>51</v>
      </c>
      <c r="C10" s="39">
        <v>2020</v>
      </c>
      <c r="I10" s="123"/>
    </row>
    <row r="11" spans="1:9" ht="11.25">
      <c r="A11" s="99" t="s">
        <v>53</v>
      </c>
      <c r="B11" s="107">
        <f>ID</f>
        <v>26424110</v>
      </c>
      <c r="I11" s="123"/>
    </row>
    <row r="12" ht="11.25">
      <c r="I12" s="124"/>
    </row>
    <row r="13" ht="11.25"/>
    <row r="14" ht="11.25"/>
    <row r="15" ht="11.25"/>
    <row r="16" ht="11.25"/>
    <row r="17" ht="11.25">
      <c r="G17"/>
    </row>
    <row r="18" spans="1:8" ht="11.25">
      <c r="A18" t="s">
        <v>403</v>
      </c>
      <c r="B18" s="105" t="s">
        <v>127</v>
      </c>
      <c r="C18" s="105" t="s">
        <v>49</v>
      </c>
      <c r="H18" s="124"/>
    </row>
    <row r="19" spans="1:8" ht="11.25">
      <c r="A19" t="s">
        <v>404</v>
      </c>
      <c r="B19" s="105" t="s">
        <v>133</v>
      </c>
      <c r="C19" s="105" t="s">
        <v>141</v>
      </c>
      <c r="H19" s="124"/>
    </row>
    <row r="20" spans="1:8" ht="11.25">
      <c r="A20" t="s">
        <v>405</v>
      </c>
      <c r="B20" s="105" t="s">
        <v>134</v>
      </c>
      <c r="C20" s="105" t="s">
        <v>142</v>
      </c>
      <c r="H20" s="124"/>
    </row>
    <row r="21" spans="1:8" ht="11.25">
      <c r="A21" t="s">
        <v>406</v>
      </c>
      <c r="B21" s="105" t="s">
        <v>135</v>
      </c>
      <c r="C21" s="105" t="s">
        <v>143</v>
      </c>
      <c r="H21" s="124"/>
    </row>
    <row r="22" spans="1:8" ht="11.25">
      <c r="A22" t="s">
        <v>407</v>
      </c>
      <c r="B22" s="105" t="s">
        <v>136</v>
      </c>
      <c r="C22" s="105" t="s">
        <v>144</v>
      </c>
      <c r="H22" s="124"/>
    </row>
    <row r="23" spans="1:8" ht="11.25">
      <c r="A23" t="s">
        <v>408</v>
      </c>
      <c r="B23" s="105" t="s">
        <v>137</v>
      </c>
      <c r="C23" s="105" t="s">
        <v>145</v>
      </c>
      <c r="H23" s="124"/>
    </row>
    <row r="24" spans="1:8" ht="11.25">
      <c r="A24" t="s">
        <v>409</v>
      </c>
      <c r="B24" s="105" t="s">
        <v>138</v>
      </c>
      <c r="C24" s="105" t="s">
        <v>146</v>
      </c>
      <c r="H24" s="124"/>
    </row>
    <row r="25" spans="1:8" ht="11.25">
      <c r="A25" t="s">
        <v>410</v>
      </c>
      <c r="B25" s="105" t="s">
        <v>139</v>
      </c>
      <c r="C25" s="105" t="s">
        <v>147</v>
      </c>
      <c r="H25" s="124"/>
    </row>
    <row r="26" spans="1:8" ht="11.25">
      <c r="A26" t="s">
        <v>411</v>
      </c>
      <c r="B26" s="105" t="s">
        <v>140</v>
      </c>
      <c r="C26" s="105" t="s">
        <v>148</v>
      </c>
      <c r="H26" s="124"/>
    </row>
    <row r="27" spans="1:8" ht="11.25">
      <c r="A27" t="s">
        <v>735</v>
      </c>
      <c r="B27" s="105" t="s">
        <v>736</v>
      </c>
      <c r="C27" s="105" t="s">
        <v>737</v>
      </c>
      <c r="H27" s="124"/>
    </row>
    <row r="28" spans="1:3" ht="11.25">
      <c r="A28" s="111"/>
      <c r="B28" s="106"/>
      <c r="C28" s="105"/>
    </row>
  </sheetData>
  <sheetProtection formatColumns="0" formatRows="0"/>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2">
    <pageSetUpPr fitToPage="1"/>
  </sheetPr>
  <dimension ref="A1:H27"/>
  <sheetViews>
    <sheetView showGridLines="0" zoomScalePageLayoutView="0" workbookViewId="0" topLeftCell="D5">
      <selection activeCell="F23" sqref="F23"/>
    </sheetView>
  </sheetViews>
  <sheetFormatPr defaultColWidth="9.140625" defaultRowHeight="11.25"/>
  <cols>
    <col min="1" max="1" width="5.7109375" style="198" hidden="1" customWidth="1"/>
    <col min="2" max="2" width="9.140625" style="145" hidden="1" customWidth="1"/>
    <col min="3" max="3" width="9.7109375" style="146" hidden="1" customWidth="1"/>
    <col min="4" max="4" width="9.7109375" style="145" customWidth="1"/>
    <col min="5" max="5" width="9.7109375" style="147" customWidth="1"/>
    <col min="6" max="6" width="49.0039062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105</v>
      </c>
      <c r="G1" s="201" t="s">
        <v>106</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171</v>
      </c>
    </row>
    <row r="11" spans="5:8" ht="34.5" customHeight="1">
      <c r="E11" s="349" t="s">
        <v>170</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172</v>
      </c>
      <c r="G16" s="345"/>
      <c r="H16" s="211"/>
    </row>
    <row r="17" spans="5:8" ht="12" customHeight="1" thickBot="1">
      <c r="E17" s="159"/>
      <c r="F17" s="283"/>
      <c r="G17" s="283"/>
      <c r="H17" s="282"/>
    </row>
    <row r="18" spans="1:8" s="206" customFormat="1" ht="48.75" customHeight="1">
      <c r="A18" s="205" t="s">
        <v>107</v>
      </c>
      <c r="C18" s="207"/>
      <c r="E18" s="208"/>
      <c r="F18" s="214" t="s">
        <v>173</v>
      </c>
      <c r="G18" s="215"/>
      <c r="H18" s="210"/>
    </row>
    <row r="19" spans="1:8" s="206" customFormat="1" ht="48.75" customHeight="1">
      <c r="A19" s="205" t="s">
        <v>108</v>
      </c>
      <c r="C19" s="207"/>
      <c r="E19" s="208"/>
      <c r="F19" s="216" t="s">
        <v>174</v>
      </c>
      <c r="G19" s="217"/>
      <c r="H19" s="210"/>
    </row>
    <row r="20" spans="1:8" s="206" customFormat="1" ht="41.25" customHeight="1">
      <c r="A20" s="205" t="s">
        <v>109</v>
      </c>
      <c r="C20" s="207"/>
      <c r="E20" s="208"/>
      <c r="F20" s="216" t="s">
        <v>175</v>
      </c>
      <c r="G20" s="278"/>
      <c r="H20" s="210"/>
    </row>
    <row r="21" spans="1:8" s="206" customFormat="1" ht="39" customHeight="1">
      <c r="A21" s="205" t="s">
        <v>110</v>
      </c>
      <c r="C21" s="207"/>
      <c r="E21" s="208"/>
      <c r="F21" s="277" t="str">
        <f>"1 полугодие "&amp;YEAR_PERIOD&amp;" г."</f>
        <v>1 полугодие 2018 г.</v>
      </c>
      <c r="G21" s="217"/>
      <c r="H21" s="210"/>
    </row>
    <row r="22" spans="1:8" s="206" customFormat="1" ht="39" customHeight="1">
      <c r="A22" s="205" t="s">
        <v>111</v>
      </c>
      <c r="C22" s="207"/>
      <c r="E22" s="208"/>
      <c r="F22" s="277" t="str">
        <f>"2 полугодие "&amp;YEAR_PERIOD&amp;" г."</f>
        <v>2 полугодие 2018 г.</v>
      </c>
      <c r="G22" s="217"/>
      <c r="H22" s="210"/>
    </row>
    <row r="23" spans="1:8" s="206" customFormat="1" ht="48.75" customHeight="1">
      <c r="A23" s="205" t="s">
        <v>112</v>
      </c>
      <c r="C23" s="207"/>
      <c r="E23" s="208"/>
      <c r="F23" s="216" t="s">
        <v>176</v>
      </c>
      <c r="G23" s="217"/>
      <c r="H23" s="210"/>
    </row>
    <row r="24" spans="1:8" s="206" customFormat="1" ht="48.75" customHeight="1" thickBot="1">
      <c r="A24" s="205" t="s">
        <v>113</v>
      </c>
      <c r="C24" s="207"/>
      <c r="E24" s="208"/>
      <c r="F24" s="218" t="s">
        <v>177</v>
      </c>
      <c r="G24" s="284"/>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sheetPr codeName="Лист3">
    <pageSetUpPr fitToPage="1"/>
  </sheetPr>
  <dimension ref="A1:H27"/>
  <sheetViews>
    <sheetView showGridLines="0" zoomScalePageLayoutView="0" workbookViewId="0" topLeftCell="D5">
      <selection activeCell="F23" sqref="F23"/>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271</v>
      </c>
      <c r="G1" s="201" t="s">
        <v>272</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178</v>
      </c>
    </row>
    <row r="11" spans="5:8" ht="15" customHeight="1">
      <c r="E11" s="349" t="s">
        <v>179</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180</v>
      </c>
      <c r="G16" s="345"/>
      <c r="H16" s="211"/>
    </row>
    <row r="17" spans="5:8" ht="12" customHeight="1" thickBot="1">
      <c r="E17" s="159"/>
      <c r="F17" s="283"/>
      <c r="G17" s="283"/>
      <c r="H17" s="282"/>
    </row>
    <row r="18" spans="1:8" s="206" customFormat="1" ht="48.75" customHeight="1">
      <c r="A18" s="205" t="s">
        <v>266</v>
      </c>
      <c r="C18" s="207"/>
      <c r="E18" s="208"/>
      <c r="F18" s="214" t="s">
        <v>181</v>
      </c>
      <c r="G18" s="215"/>
      <c r="H18" s="210"/>
    </row>
    <row r="19" spans="1:8" s="206" customFormat="1" ht="48.75" customHeight="1">
      <c r="A19" s="205" t="s">
        <v>267</v>
      </c>
      <c r="C19" s="207"/>
      <c r="E19" s="208"/>
      <c r="F19" s="216" t="s">
        <v>182</v>
      </c>
      <c r="G19" s="217"/>
      <c r="H19" s="210"/>
    </row>
    <row r="20" spans="1:8" s="206" customFormat="1" ht="33" customHeight="1">
      <c r="A20" s="205" t="s">
        <v>268</v>
      </c>
      <c r="C20" s="207"/>
      <c r="E20" s="208"/>
      <c r="F20" s="216" t="s">
        <v>183</v>
      </c>
      <c r="G20" s="278"/>
      <c r="H20" s="210"/>
    </row>
    <row r="21" spans="1:8" s="206" customFormat="1" ht="39" customHeight="1">
      <c r="A21" s="205" t="s">
        <v>269</v>
      </c>
      <c r="C21" s="207"/>
      <c r="E21" s="208"/>
      <c r="F21" s="277" t="str">
        <f>"1 полугодие "&amp;YEAR_PERIOD&amp;" г."</f>
        <v>1 полугодие 2018 г.</v>
      </c>
      <c r="G21" s="217"/>
      <c r="H21" s="210"/>
    </row>
    <row r="22" spans="1:8" s="206" customFormat="1" ht="39" customHeight="1">
      <c r="A22" s="205" t="s">
        <v>270</v>
      </c>
      <c r="C22" s="207"/>
      <c r="E22" s="208"/>
      <c r="F22" s="277" t="str">
        <f>"2 полугодие "&amp;YEAR_PERIOD&amp;" г."</f>
        <v>2 полугодие 2018 г.</v>
      </c>
      <c r="G22" s="217"/>
      <c r="H22" s="210"/>
    </row>
    <row r="23" spans="1:8" s="206" customFormat="1" ht="39" customHeight="1">
      <c r="A23" s="205" t="s">
        <v>741</v>
      </c>
      <c r="C23" s="207"/>
      <c r="E23" s="208"/>
      <c r="F23" s="216" t="s">
        <v>184</v>
      </c>
      <c r="G23" s="217"/>
      <c r="H23" s="210"/>
    </row>
    <row r="24" spans="1:8" s="206" customFormat="1" ht="48.75" customHeight="1" thickBot="1">
      <c r="A24" s="205" t="s">
        <v>742</v>
      </c>
      <c r="C24" s="207"/>
      <c r="E24" s="208"/>
      <c r="F24" s="218" t="s">
        <v>185</v>
      </c>
      <c r="G24" s="284"/>
      <c r="H24" s="210"/>
    </row>
    <row r="25" spans="1:8" ht="11.25" customHeight="1">
      <c r="A25" s="205"/>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codeName="Лист4">
    <pageSetUpPr fitToPage="1"/>
  </sheetPr>
  <dimension ref="A1:H27"/>
  <sheetViews>
    <sheetView showGridLines="0" zoomScalePageLayoutView="0" workbookViewId="0" topLeftCell="D5">
      <selection activeCell="D5" sqref="D5"/>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278</v>
      </c>
      <c r="G1" s="201" t="s">
        <v>279</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186</v>
      </c>
    </row>
    <row r="11" spans="5:8" ht="34.5" customHeight="1">
      <c r="E11" s="349" t="s">
        <v>187</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188</v>
      </c>
      <c r="G16" s="345"/>
      <c r="H16" s="211"/>
    </row>
    <row r="17" spans="5:8" ht="12" customHeight="1" thickBot="1">
      <c r="E17" s="159"/>
      <c r="F17" s="283"/>
      <c r="G17" s="283"/>
      <c r="H17" s="282"/>
    </row>
    <row r="18" spans="1:8" s="206" customFormat="1" ht="48.75" customHeight="1">
      <c r="A18" s="205" t="s">
        <v>273</v>
      </c>
      <c r="C18" s="207"/>
      <c r="E18" s="208"/>
      <c r="F18" s="214" t="s">
        <v>189</v>
      </c>
      <c r="G18" s="215"/>
      <c r="H18" s="210"/>
    </row>
    <row r="19" spans="1:8" s="206" customFormat="1" ht="48.75" customHeight="1">
      <c r="A19" s="205" t="s">
        <v>274</v>
      </c>
      <c r="C19" s="207"/>
      <c r="E19" s="208"/>
      <c r="F19" s="216" t="s">
        <v>190</v>
      </c>
      <c r="G19" s="217"/>
      <c r="H19" s="210"/>
    </row>
    <row r="20" spans="1:8" s="206" customFormat="1" ht="41.25" customHeight="1">
      <c r="A20" s="205" t="s">
        <v>275</v>
      </c>
      <c r="C20" s="207"/>
      <c r="E20" s="208"/>
      <c r="F20" s="216" t="s">
        <v>191</v>
      </c>
      <c r="G20" s="278"/>
      <c r="H20" s="210"/>
    </row>
    <row r="21" spans="1:8" s="206" customFormat="1" ht="39" customHeight="1">
      <c r="A21" s="205" t="s">
        <v>276</v>
      </c>
      <c r="C21" s="207"/>
      <c r="E21" s="208"/>
      <c r="F21" s="277" t="str">
        <f>"1 полугодие "&amp;YEAR_PERIOD&amp;" г."</f>
        <v>1 полугодие 2018 г.</v>
      </c>
      <c r="G21" s="217"/>
      <c r="H21" s="210"/>
    </row>
    <row r="22" spans="1:8" s="206" customFormat="1" ht="39" customHeight="1">
      <c r="A22" s="205" t="s">
        <v>277</v>
      </c>
      <c r="C22" s="207"/>
      <c r="E22" s="208"/>
      <c r="F22" s="277" t="str">
        <f>"2 полугодие "&amp;YEAR_PERIOD&amp;" г."</f>
        <v>2 полугодие 2018 г.</v>
      </c>
      <c r="G22" s="217"/>
      <c r="H22" s="210"/>
    </row>
    <row r="23" spans="1:8" s="206" customFormat="1" ht="48.75" customHeight="1">
      <c r="A23" s="205" t="s">
        <v>743</v>
      </c>
      <c r="C23" s="207"/>
      <c r="E23" s="208"/>
      <c r="F23" s="216" t="s">
        <v>192</v>
      </c>
      <c r="G23" s="217"/>
      <c r="H23" s="210"/>
    </row>
    <row r="24" spans="1:8" s="206" customFormat="1" ht="48.75" customHeight="1" thickBot="1">
      <c r="A24" s="205" t="s">
        <v>744</v>
      </c>
      <c r="C24" s="207"/>
      <c r="E24" s="208"/>
      <c r="F24" s="218" t="s">
        <v>193</v>
      </c>
      <c r="G24" s="284"/>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codeName="Лист6">
    <pageSetUpPr fitToPage="1"/>
  </sheetPr>
  <dimension ref="A1:H25"/>
  <sheetViews>
    <sheetView showGridLines="0" zoomScalePageLayoutView="0" workbookViewId="0" topLeftCell="D5">
      <selection activeCell="D5" sqref="D5"/>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285</v>
      </c>
      <c r="G1" s="201" t="s">
        <v>286</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194</v>
      </c>
    </row>
    <row r="11" spans="5:8" ht="15" customHeight="1">
      <c r="E11" s="349" t="s">
        <v>195</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196</v>
      </c>
      <c r="G16" s="345"/>
      <c r="H16" s="211"/>
    </row>
    <row r="17" spans="5:8" ht="12" customHeight="1" thickBot="1">
      <c r="E17" s="159"/>
      <c r="F17" s="283"/>
      <c r="G17" s="283"/>
      <c r="H17" s="282"/>
    </row>
    <row r="18" spans="1:8" s="206" customFormat="1" ht="48.75" customHeight="1">
      <c r="A18" s="205" t="s">
        <v>280</v>
      </c>
      <c r="C18" s="207"/>
      <c r="E18" s="208"/>
      <c r="F18" s="214" t="s">
        <v>755</v>
      </c>
      <c r="G18" s="215"/>
      <c r="H18" s="210"/>
    </row>
    <row r="19" spans="1:8" s="206" customFormat="1" ht="48.75" customHeight="1">
      <c r="A19" s="205" t="s">
        <v>281</v>
      </c>
      <c r="C19" s="207"/>
      <c r="E19" s="208"/>
      <c r="F19" s="216" t="s">
        <v>197</v>
      </c>
      <c r="G19" s="217"/>
      <c r="H19" s="210"/>
    </row>
    <row r="20" spans="1:8" s="206" customFormat="1" ht="48.75" customHeight="1">
      <c r="A20" s="205" t="s">
        <v>282</v>
      </c>
      <c r="C20" s="207"/>
      <c r="E20" s="208"/>
      <c r="F20" s="216" t="s">
        <v>198</v>
      </c>
      <c r="G20" s="217"/>
      <c r="H20" s="210"/>
    </row>
    <row r="21" spans="1:8" s="206" customFormat="1" ht="48.75" customHeight="1">
      <c r="A21" s="205" t="s">
        <v>283</v>
      </c>
      <c r="C21" s="207"/>
      <c r="E21" s="208"/>
      <c r="F21" s="216" t="s">
        <v>199</v>
      </c>
      <c r="G21" s="217"/>
      <c r="H21" s="210"/>
    </row>
    <row r="22" spans="1:8" s="206" customFormat="1" ht="48.75" customHeight="1" thickBot="1">
      <c r="A22" s="205" t="s">
        <v>284</v>
      </c>
      <c r="C22" s="207"/>
      <c r="E22" s="208"/>
      <c r="F22" s="218" t="s">
        <v>200</v>
      </c>
      <c r="G22" s="284"/>
      <c r="H22" s="210"/>
    </row>
    <row r="23" spans="5:8" ht="11.25" customHeight="1">
      <c r="E23" s="160"/>
      <c r="F23" s="161"/>
      <c r="G23" s="162"/>
      <c r="H23" s="163"/>
    </row>
    <row r="24" spans="5:8" ht="11.25">
      <c r="E24" s="151"/>
      <c r="F24" s="152"/>
      <c r="G24" s="153"/>
      <c r="H24" s="154"/>
    </row>
    <row r="25" spans="6:7" ht="49.5" customHeight="1">
      <c r="F25" s="358" t="s">
        <v>159</v>
      </c>
      <c r="G25" s="358"/>
    </row>
  </sheetData>
  <sheetProtection password="E4D4" sheet="1" objects="1" scenarios="1" formatColumns="0" formatRows="0"/>
  <mergeCells count="6">
    <mergeCell ref="E8:H8"/>
    <mergeCell ref="E11:H11"/>
    <mergeCell ref="E12:H12"/>
    <mergeCell ref="E13:H13"/>
    <mergeCell ref="F16:G16"/>
    <mergeCell ref="F25:G25"/>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codeName="Лист7">
    <pageSetUpPr fitToPage="1"/>
  </sheetPr>
  <dimension ref="A1:H27"/>
  <sheetViews>
    <sheetView showGridLines="0" zoomScalePageLayoutView="0" workbookViewId="0" topLeftCell="D5">
      <selection activeCell="F21" sqref="F21"/>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292</v>
      </c>
      <c r="G1" s="201" t="s">
        <v>293</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201</v>
      </c>
    </row>
    <row r="11" spans="5:8" ht="34.5" customHeight="1">
      <c r="E11" s="349" t="s">
        <v>202</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203</v>
      </c>
      <c r="G16" s="345"/>
      <c r="H16" s="211"/>
    </row>
    <row r="17" spans="5:8" ht="12" customHeight="1" thickBot="1">
      <c r="E17" s="159"/>
      <c r="F17" s="283"/>
      <c r="G17" s="283"/>
      <c r="H17" s="282"/>
    </row>
    <row r="18" spans="1:8" s="206" customFormat="1" ht="67.5">
      <c r="A18" s="205" t="s">
        <v>287</v>
      </c>
      <c r="C18" s="207"/>
      <c r="E18" s="208"/>
      <c r="F18" s="221" t="s">
        <v>204</v>
      </c>
      <c r="G18" s="215"/>
      <c r="H18" s="210"/>
    </row>
    <row r="19" spans="1:8" s="206" customFormat="1" ht="67.5">
      <c r="A19" s="205" t="s">
        <v>288</v>
      </c>
      <c r="C19" s="207"/>
      <c r="E19" s="208"/>
      <c r="F19" s="216" t="s">
        <v>205</v>
      </c>
      <c r="G19" s="217"/>
      <c r="H19" s="210"/>
    </row>
    <row r="20" spans="1:8" s="206" customFormat="1" ht="56.25">
      <c r="A20" s="205" t="s">
        <v>289</v>
      </c>
      <c r="C20" s="207"/>
      <c r="E20" s="208"/>
      <c r="F20" s="216" t="s">
        <v>206</v>
      </c>
      <c r="G20" s="278"/>
      <c r="H20" s="210"/>
    </row>
    <row r="21" spans="1:8" s="206" customFormat="1" ht="39" customHeight="1">
      <c r="A21" s="205" t="s">
        <v>290</v>
      </c>
      <c r="C21" s="207"/>
      <c r="E21" s="208"/>
      <c r="F21" s="277" t="str">
        <f>"1 полугодие "&amp;YEAR_PERIOD&amp;" г."</f>
        <v>1 полугодие 2018 г.</v>
      </c>
      <c r="G21" s="217"/>
      <c r="H21" s="210"/>
    </row>
    <row r="22" spans="1:8" s="206" customFormat="1" ht="39" customHeight="1">
      <c r="A22" s="205" t="s">
        <v>291</v>
      </c>
      <c r="C22" s="207"/>
      <c r="E22" s="208"/>
      <c r="F22" s="277" t="str">
        <f>"2 полугодие "&amp;YEAR_PERIOD&amp;" г."</f>
        <v>2 полугодие 2018 г.</v>
      </c>
      <c r="G22" s="217"/>
      <c r="H22" s="210"/>
    </row>
    <row r="23" spans="1:8" s="206" customFormat="1" ht="67.5">
      <c r="A23" s="205" t="s">
        <v>745</v>
      </c>
      <c r="C23" s="207"/>
      <c r="E23" s="208"/>
      <c r="F23" s="216" t="s">
        <v>207</v>
      </c>
      <c r="G23" s="217"/>
      <c r="H23" s="210"/>
    </row>
    <row r="24" spans="1:8" s="206" customFormat="1" ht="68.25" thickBot="1">
      <c r="A24" s="205" t="s">
        <v>746</v>
      </c>
      <c r="C24" s="207"/>
      <c r="E24" s="208"/>
      <c r="F24" s="218" t="s">
        <v>208</v>
      </c>
      <c r="G24" s="284"/>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codeName="Лист8">
    <pageSetUpPr fitToPage="1"/>
  </sheetPr>
  <dimension ref="A1:H19"/>
  <sheetViews>
    <sheetView showGridLines="0" zoomScalePageLayoutView="0" workbookViewId="0" topLeftCell="D5">
      <selection activeCell="S16" sqref="S16"/>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295</v>
      </c>
      <c r="G1" s="201" t="s">
        <v>296</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209</v>
      </c>
    </row>
    <row r="11" spans="5:8" ht="34.5" customHeight="1">
      <c r="E11" s="349" t="s">
        <v>210</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1:8" s="206" customFormat="1" ht="150" customHeight="1" thickBot="1">
      <c r="A16" s="205" t="s">
        <v>294</v>
      </c>
      <c r="C16" s="207"/>
      <c r="E16" s="208"/>
      <c r="F16" s="285" t="s">
        <v>212</v>
      </c>
      <c r="G16" s="286" t="s">
        <v>776</v>
      </c>
      <c r="H16" s="210"/>
    </row>
    <row r="17" spans="5:8" ht="11.25" customHeight="1">
      <c r="E17" s="160"/>
      <c r="F17" s="161"/>
      <c r="G17" s="162"/>
      <c r="H17" s="163"/>
    </row>
    <row r="18" spans="5:8" ht="11.25">
      <c r="E18" s="151"/>
      <c r="F18" s="152"/>
      <c r="G18" s="153"/>
      <c r="H18" s="154"/>
    </row>
    <row r="19" spans="6:7" ht="49.5" customHeight="1">
      <c r="F19" s="358" t="s">
        <v>211</v>
      </c>
      <c r="G19" s="358"/>
    </row>
  </sheetData>
  <sheetProtection password="E4D4" sheet="1" objects="1" scenarios="1" formatColumns="0" formatRows="0"/>
  <mergeCells count="5">
    <mergeCell ref="E8:H8"/>
    <mergeCell ref="E11:H11"/>
    <mergeCell ref="E12:H12"/>
    <mergeCell ref="E13:H13"/>
    <mergeCell ref="F19:G19"/>
  </mergeCells>
  <printOptions/>
  <pageMargins left="0" right="0" top="0" bottom="0" header="0" footer="0"/>
  <pageSetup fitToHeight="100" fitToWidth="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codeName="Лист9">
    <pageSetUpPr fitToPage="1"/>
  </sheetPr>
  <dimension ref="A1:H22"/>
  <sheetViews>
    <sheetView showGridLines="0" zoomScalePageLayoutView="0" workbookViewId="0" topLeftCell="D5">
      <selection activeCell="T18" sqref="T18"/>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301</v>
      </c>
      <c r="G1" s="201" t="s">
        <v>302</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213</v>
      </c>
    </row>
    <row r="11" spans="5:8" ht="34.5" customHeight="1">
      <c r="E11" s="349" t="s">
        <v>214</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1:8" s="206" customFormat="1" ht="22.5">
      <c r="A16" s="205" t="s">
        <v>297</v>
      </c>
      <c r="C16" s="207"/>
      <c r="E16" s="208"/>
      <c r="F16" s="221" t="s">
        <v>215</v>
      </c>
      <c r="G16" s="215" t="s">
        <v>778</v>
      </c>
      <c r="H16" s="210"/>
    </row>
    <row r="17" spans="1:8" s="206" customFormat="1" ht="45">
      <c r="A17" s="205" t="s">
        <v>298</v>
      </c>
      <c r="C17" s="207"/>
      <c r="E17" s="208"/>
      <c r="F17" s="216" t="s">
        <v>216</v>
      </c>
      <c r="G17" s="217" t="s">
        <v>778</v>
      </c>
      <c r="H17" s="210"/>
    </row>
    <row r="18" spans="1:8" s="206" customFormat="1" ht="78.75">
      <c r="A18" s="205" t="s">
        <v>299</v>
      </c>
      <c r="C18" s="207"/>
      <c r="E18" s="208"/>
      <c r="F18" s="222" t="s">
        <v>217</v>
      </c>
      <c r="G18" s="217" t="s">
        <v>778</v>
      </c>
      <c r="H18" s="210"/>
    </row>
    <row r="19" spans="1:8" s="206" customFormat="1" ht="45.75" thickBot="1">
      <c r="A19" s="205" t="s">
        <v>300</v>
      </c>
      <c r="C19" s="207"/>
      <c r="E19" s="208"/>
      <c r="F19" s="218" t="s">
        <v>218</v>
      </c>
      <c r="G19" s="284" t="s">
        <v>777</v>
      </c>
      <c r="H19" s="210"/>
    </row>
    <row r="20" spans="5:8" ht="11.25" customHeight="1">
      <c r="E20" s="160"/>
      <c r="F20" s="161"/>
      <c r="G20" s="162"/>
      <c r="H20" s="163"/>
    </row>
    <row r="21" spans="5:8" ht="11.25">
      <c r="E21" s="151"/>
      <c r="F21" s="152"/>
      <c r="G21" s="153"/>
      <c r="H21" s="154"/>
    </row>
    <row r="22" spans="6:7" ht="49.5" customHeight="1">
      <c r="F22" s="358" t="s">
        <v>159</v>
      </c>
      <c r="G22" s="358"/>
    </row>
  </sheetData>
  <sheetProtection password="E4D4" sheet="1" objects="1" scenarios="1" formatColumns="0" formatRows="0"/>
  <mergeCells count="5">
    <mergeCell ref="E8:H8"/>
    <mergeCell ref="E11:H11"/>
    <mergeCell ref="E12:H12"/>
    <mergeCell ref="E13:H13"/>
    <mergeCell ref="F22:G22"/>
  </mergeCells>
  <printOptions/>
  <pageMargins left="0" right="0" top="0" bottom="0" header="0" footer="0"/>
  <pageSetup fitToHeight="100" fitToWidth="1"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sheetPr codeName="Лист10">
    <pageSetUpPr fitToPage="1"/>
  </sheetPr>
  <dimension ref="A1:O108"/>
  <sheetViews>
    <sheetView showGridLines="0" zoomScalePageLayoutView="0" workbookViewId="0" topLeftCell="D5">
      <selection activeCell="L17" sqref="L17"/>
    </sheetView>
  </sheetViews>
  <sheetFormatPr defaultColWidth="9.140625" defaultRowHeight="11.25"/>
  <cols>
    <col min="1" max="1" width="9.7109375" style="269" hidden="1" customWidth="1"/>
    <col min="2" max="2" width="8.140625" style="269" hidden="1" customWidth="1"/>
    <col min="3" max="3" width="9.00390625" style="224" hidden="1" customWidth="1"/>
    <col min="4" max="4" width="9.140625" style="242" customWidth="1"/>
    <col min="5" max="9" width="21.421875" style="242" customWidth="1"/>
    <col min="10" max="16384" width="9.140625" style="242" customWidth="1"/>
  </cols>
  <sheetData>
    <row r="1" spans="1:9" s="237" customFormat="1" ht="32.25" customHeight="1" hidden="1">
      <c r="A1" s="234">
        <f>[0]!ID</f>
        <v>26424110</v>
      </c>
      <c r="B1" s="234"/>
      <c r="C1" s="235"/>
      <c r="D1" s="235"/>
      <c r="E1" s="236" t="s">
        <v>303</v>
      </c>
      <c r="F1" s="236" t="s">
        <v>304</v>
      </c>
      <c r="G1" s="236" t="s">
        <v>305</v>
      </c>
      <c r="H1" s="236" t="s">
        <v>306</v>
      </c>
      <c r="I1" s="236" t="s">
        <v>307</v>
      </c>
    </row>
    <row r="2" spans="1:3" s="237" customFormat="1" ht="32.25" customHeight="1" hidden="1">
      <c r="A2" s="234"/>
      <c r="B2" s="234"/>
      <c r="C2" s="235"/>
    </row>
    <row r="3" spans="1:9" s="237" customFormat="1" ht="32.25" customHeight="1" hidden="1">
      <c r="A3" s="234"/>
      <c r="B3" s="234"/>
      <c r="C3" s="235"/>
      <c r="D3" s="235"/>
      <c r="E3" s="235"/>
      <c r="F3" s="235"/>
      <c r="G3" s="235"/>
      <c r="H3" s="235"/>
      <c r="I3" s="235"/>
    </row>
    <row r="4" spans="1:9" s="237" customFormat="1" ht="32.25" customHeight="1" hidden="1">
      <c r="A4" s="234"/>
      <c r="B4" s="234"/>
      <c r="C4" s="235"/>
      <c r="D4" s="235"/>
      <c r="E4" s="235"/>
      <c r="F4" s="235"/>
      <c r="G4" s="235"/>
      <c r="H4" s="235"/>
      <c r="I4" s="235"/>
    </row>
    <row r="5" spans="1:10" ht="11.25">
      <c r="A5" s="234"/>
      <c r="B5" s="234"/>
      <c r="C5" s="238"/>
      <c r="D5" s="239"/>
      <c r="E5" s="240"/>
      <c r="F5" s="240"/>
      <c r="G5" s="240"/>
      <c r="H5" s="240"/>
      <c r="I5" s="240"/>
      <c r="J5" s="241" t="s">
        <v>131</v>
      </c>
    </row>
    <row r="6" spans="1:10" ht="11.25">
      <c r="A6" s="234"/>
      <c r="B6" s="234"/>
      <c r="C6" s="238"/>
      <c r="D6" s="243"/>
      <c r="E6" s="244"/>
      <c r="F6" s="244"/>
      <c r="G6" s="244"/>
      <c r="H6" s="244"/>
      <c r="I6" s="244"/>
      <c r="J6" s="245"/>
    </row>
    <row r="7" spans="1:10" ht="12" thickBot="1">
      <c r="A7" s="234"/>
      <c r="B7" s="234"/>
      <c r="C7" s="238"/>
      <c r="D7" s="243"/>
      <c r="E7" s="244"/>
      <c r="F7" s="244"/>
      <c r="G7" s="244"/>
      <c r="H7" s="244"/>
      <c r="I7" s="244"/>
      <c r="J7" s="245"/>
    </row>
    <row r="8" spans="1:15" s="250" customFormat="1" ht="30" customHeight="1" thickBot="1">
      <c r="A8" s="246"/>
      <c r="B8" s="246"/>
      <c r="C8" s="247"/>
      <c r="D8" s="248"/>
      <c r="E8" s="384" t="s">
        <v>219</v>
      </c>
      <c r="F8" s="385"/>
      <c r="G8" s="385"/>
      <c r="H8" s="385"/>
      <c r="I8" s="386"/>
      <c r="J8" s="249"/>
      <c r="L8" s="223"/>
      <c r="M8" s="223"/>
      <c r="N8" s="223"/>
      <c r="O8" s="223"/>
    </row>
    <row r="9" spans="1:15" ht="11.25">
      <c r="A9" s="234"/>
      <c r="B9" s="234"/>
      <c r="C9" s="247"/>
      <c r="D9" s="243"/>
      <c r="E9" s="251"/>
      <c r="F9" s="251"/>
      <c r="G9" s="251"/>
      <c r="H9" s="251"/>
      <c r="I9" s="251"/>
      <c r="J9" s="252"/>
      <c r="L9" s="224"/>
      <c r="M9" s="224"/>
      <c r="N9" s="224"/>
      <c r="O9" s="224"/>
    </row>
    <row r="10" spans="1:15" ht="11.25">
      <c r="A10" s="236"/>
      <c r="B10" s="234"/>
      <c r="C10" s="238"/>
      <c r="D10" s="243"/>
      <c r="E10" s="251"/>
      <c r="F10" s="251"/>
      <c r="G10" s="251"/>
      <c r="H10" s="251"/>
      <c r="I10" s="251"/>
      <c r="J10" s="252"/>
      <c r="L10" s="224"/>
      <c r="M10" s="224"/>
      <c r="N10" s="224"/>
      <c r="O10" s="224"/>
    </row>
    <row r="11" spans="1:15" ht="12.75" customHeight="1">
      <c r="A11" s="234"/>
      <c r="B11" s="234"/>
      <c r="C11" s="193"/>
      <c r="D11" s="253"/>
      <c r="E11" s="254"/>
      <c r="F11" s="254"/>
      <c r="G11" s="254"/>
      <c r="H11" s="254"/>
      <c r="I11" s="255"/>
      <c r="J11" s="256"/>
      <c r="L11" s="224"/>
      <c r="M11" s="224"/>
      <c r="N11" s="224"/>
      <c r="O11" s="224"/>
    </row>
    <row r="12" spans="1:15" ht="14.25" customHeight="1">
      <c r="A12" s="234" t="s">
        <v>308</v>
      </c>
      <c r="B12" s="234"/>
      <c r="C12" s="193"/>
      <c r="D12" s="253"/>
      <c r="E12" s="225"/>
      <c r="F12" s="225"/>
      <c r="G12" s="225"/>
      <c r="H12" s="270" t="s">
        <v>220</v>
      </c>
      <c r="I12" s="226"/>
      <c r="J12" s="256"/>
      <c r="L12" s="224"/>
      <c r="M12" s="224"/>
      <c r="N12" s="224"/>
      <c r="O12" s="224"/>
    </row>
    <row r="13" spans="1:15" ht="14.25" customHeight="1">
      <c r="A13" s="234" t="s">
        <v>309</v>
      </c>
      <c r="B13" s="234"/>
      <c r="C13" s="193"/>
      <c r="D13" s="253"/>
      <c r="E13" s="225"/>
      <c r="F13" s="225"/>
      <c r="G13" s="225"/>
      <c r="H13" s="387"/>
      <c r="I13" s="375"/>
      <c r="J13" s="256"/>
      <c r="L13" s="224"/>
      <c r="M13" s="224"/>
      <c r="N13" s="224"/>
      <c r="O13" s="224"/>
    </row>
    <row r="14" spans="1:15" ht="14.25" customHeight="1">
      <c r="A14" s="234" t="s">
        <v>310</v>
      </c>
      <c r="B14" s="234"/>
      <c r="C14" s="193"/>
      <c r="D14" s="253"/>
      <c r="E14" s="225"/>
      <c r="F14" s="225"/>
      <c r="G14" s="225"/>
      <c r="H14" s="375"/>
      <c r="I14" s="375"/>
      <c r="J14" s="256"/>
      <c r="L14" s="224"/>
      <c r="M14" s="224"/>
      <c r="N14" s="224"/>
      <c r="O14" s="224"/>
    </row>
    <row r="15" spans="1:15" ht="12.75" customHeight="1">
      <c r="A15" s="234" t="s">
        <v>311</v>
      </c>
      <c r="B15" s="234"/>
      <c r="C15" s="193"/>
      <c r="D15" s="253"/>
      <c r="E15" s="225"/>
      <c r="F15" s="225"/>
      <c r="G15" s="225"/>
      <c r="H15" s="225"/>
      <c r="I15" s="226"/>
      <c r="J15" s="256"/>
      <c r="L15" s="224"/>
      <c r="M15" s="224"/>
      <c r="N15" s="224"/>
      <c r="O15" s="224"/>
    </row>
    <row r="16" spans="1:15" ht="12.75" customHeight="1">
      <c r="A16" s="234" t="s">
        <v>312</v>
      </c>
      <c r="B16" s="234"/>
      <c r="C16" s="193"/>
      <c r="D16" s="253"/>
      <c r="E16" s="225"/>
      <c r="F16" s="225"/>
      <c r="G16" s="225"/>
      <c r="H16" s="225"/>
      <c r="I16" s="226"/>
      <c r="J16" s="256"/>
      <c r="L16" s="224"/>
      <c r="M16" s="224"/>
      <c r="N16" s="224"/>
      <c r="O16" s="224"/>
    </row>
    <row r="17" spans="1:15" s="261" customFormat="1" ht="34.5" customHeight="1">
      <c r="A17" s="234" t="s">
        <v>313</v>
      </c>
      <c r="B17" s="258"/>
      <c r="C17" s="227"/>
      <c r="D17" s="259"/>
      <c r="E17" s="388" t="s">
        <v>221</v>
      </c>
      <c r="F17" s="388"/>
      <c r="G17" s="388"/>
      <c r="H17" s="388"/>
      <c r="I17" s="388"/>
      <c r="J17" s="260"/>
      <c r="L17" s="228"/>
      <c r="M17" s="228"/>
      <c r="N17" s="228"/>
      <c r="O17" s="228"/>
    </row>
    <row r="18" spans="1:15" ht="14.25" customHeight="1">
      <c r="A18" s="234" t="s">
        <v>314</v>
      </c>
      <c r="B18" s="234"/>
      <c r="C18" s="193"/>
      <c r="D18" s="253"/>
      <c r="E18" s="225"/>
      <c r="F18" s="225"/>
      <c r="G18" s="225"/>
      <c r="H18" s="225"/>
      <c r="I18" s="226"/>
      <c r="J18" s="256"/>
      <c r="L18" s="224"/>
      <c r="M18" s="224"/>
      <c r="N18" s="224"/>
      <c r="O18" s="224"/>
    </row>
    <row r="19" spans="1:15" ht="14.25" customHeight="1">
      <c r="A19" s="234" t="s">
        <v>315</v>
      </c>
      <c r="B19" s="234"/>
      <c r="C19" s="193"/>
      <c r="D19" s="253"/>
      <c r="E19" s="225"/>
      <c r="F19" s="225"/>
      <c r="G19" s="225"/>
      <c r="H19" s="225"/>
      <c r="I19" s="226"/>
      <c r="J19" s="256"/>
      <c r="L19" s="224"/>
      <c r="M19" s="224"/>
      <c r="N19" s="224"/>
      <c r="O19" s="224"/>
    </row>
    <row r="20" spans="1:15" ht="41.25" customHeight="1">
      <c r="A20" s="234" t="s">
        <v>316</v>
      </c>
      <c r="B20" s="234"/>
      <c r="C20" s="193"/>
      <c r="D20" s="253"/>
      <c r="E20" s="372" t="s">
        <v>222</v>
      </c>
      <c r="F20" s="372"/>
      <c r="G20" s="372"/>
      <c r="H20" s="372"/>
      <c r="I20" s="372"/>
      <c r="J20" s="256"/>
      <c r="L20" s="224"/>
      <c r="M20" s="224"/>
      <c r="N20" s="224"/>
      <c r="O20" s="224"/>
    </row>
    <row r="21" spans="1:15" ht="14.25" customHeight="1">
      <c r="A21" s="234" t="s">
        <v>317</v>
      </c>
      <c r="B21" s="234"/>
      <c r="C21" s="193"/>
      <c r="D21" s="253"/>
      <c r="E21" s="375"/>
      <c r="F21" s="375"/>
      <c r="G21" s="375"/>
      <c r="H21" s="375"/>
      <c r="I21" s="375"/>
      <c r="J21" s="256"/>
      <c r="L21" s="224"/>
      <c r="M21" s="224"/>
      <c r="N21" s="224"/>
      <c r="O21" s="224"/>
    </row>
    <row r="22" spans="1:15" ht="14.25" customHeight="1">
      <c r="A22" s="234" t="s">
        <v>318</v>
      </c>
      <c r="B22" s="234"/>
      <c r="C22" s="193"/>
      <c r="D22" s="253"/>
      <c r="E22" s="375"/>
      <c r="F22" s="375"/>
      <c r="G22" s="375"/>
      <c r="H22" s="375"/>
      <c r="I22" s="375"/>
      <c r="J22" s="256"/>
      <c r="L22" s="224"/>
      <c r="M22" s="224"/>
      <c r="N22" s="224"/>
      <c r="O22" s="224"/>
    </row>
    <row r="23" spans="1:15" ht="14.25" customHeight="1">
      <c r="A23" s="234" t="s">
        <v>319</v>
      </c>
      <c r="B23" s="234"/>
      <c r="C23" s="193"/>
      <c r="D23" s="253"/>
      <c r="E23" s="375"/>
      <c r="F23" s="375"/>
      <c r="G23" s="375"/>
      <c r="H23" s="375"/>
      <c r="I23" s="375"/>
      <c r="J23" s="256"/>
      <c r="L23" s="224"/>
      <c r="M23" s="224"/>
      <c r="N23" s="224"/>
      <c r="O23" s="224"/>
    </row>
    <row r="24" spans="1:15" ht="14.25" customHeight="1">
      <c r="A24" s="234" t="s">
        <v>320</v>
      </c>
      <c r="B24" s="234"/>
      <c r="C24" s="193"/>
      <c r="D24" s="253"/>
      <c r="E24" s="375"/>
      <c r="F24" s="375"/>
      <c r="G24" s="375"/>
      <c r="H24" s="375"/>
      <c r="I24" s="375"/>
      <c r="J24" s="256"/>
      <c r="L24" s="224"/>
      <c r="M24" s="224"/>
      <c r="N24" s="224"/>
      <c r="O24" s="224"/>
    </row>
    <row r="25" spans="1:15" ht="14.25" customHeight="1">
      <c r="A25" s="234" t="s">
        <v>321</v>
      </c>
      <c r="B25" s="234"/>
      <c r="C25" s="193"/>
      <c r="D25" s="253"/>
      <c r="E25" s="375"/>
      <c r="F25" s="375"/>
      <c r="G25" s="375"/>
      <c r="H25" s="375"/>
      <c r="I25" s="375"/>
      <c r="J25" s="256"/>
      <c r="L25" s="224"/>
      <c r="M25" s="224"/>
      <c r="N25" s="224"/>
      <c r="O25" s="224"/>
    </row>
    <row r="26" spans="1:15" ht="31.5" customHeight="1">
      <c r="A26" s="234" t="s">
        <v>322</v>
      </c>
      <c r="B26" s="234"/>
      <c r="C26" s="193"/>
      <c r="D26" s="253"/>
      <c r="E26" s="381" t="s">
        <v>223</v>
      </c>
      <c r="F26" s="381"/>
      <c r="G26" s="381"/>
      <c r="H26" s="381"/>
      <c r="I26" s="381"/>
      <c r="J26" s="256"/>
      <c r="L26" s="224"/>
      <c r="M26" s="224"/>
      <c r="N26" s="224"/>
      <c r="O26" s="224"/>
    </row>
    <row r="27" spans="1:15" ht="11.25">
      <c r="A27" s="234" t="s">
        <v>323</v>
      </c>
      <c r="B27" s="234"/>
      <c r="C27" s="193"/>
      <c r="D27" s="253"/>
      <c r="E27" s="229"/>
      <c r="F27" s="229"/>
      <c r="G27" s="229"/>
      <c r="H27" s="229"/>
      <c r="I27" s="229"/>
      <c r="J27" s="256"/>
      <c r="L27" s="224"/>
      <c r="M27" s="224"/>
      <c r="N27" s="224"/>
      <c r="O27" s="224"/>
    </row>
    <row r="28" spans="1:15" ht="35.25" customHeight="1">
      <c r="A28" s="234" t="s">
        <v>324</v>
      </c>
      <c r="B28" s="234"/>
      <c r="C28" s="193"/>
      <c r="D28" s="253"/>
      <c r="E28" s="372" t="s">
        <v>224</v>
      </c>
      <c r="F28" s="372"/>
      <c r="G28" s="372"/>
      <c r="H28" s="372"/>
      <c r="I28" s="372"/>
      <c r="J28" s="256"/>
      <c r="L28" s="224"/>
      <c r="M28" s="224"/>
      <c r="N28" s="224"/>
      <c r="O28" s="224"/>
    </row>
    <row r="29" spans="1:15" ht="14.25" customHeight="1">
      <c r="A29" s="234" t="s">
        <v>325</v>
      </c>
      <c r="B29" s="234"/>
      <c r="C29" s="193"/>
      <c r="D29" s="253"/>
      <c r="E29" s="375"/>
      <c r="F29" s="375"/>
      <c r="G29" s="375"/>
      <c r="H29" s="375"/>
      <c r="I29" s="375"/>
      <c r="J29" s="256"/>
      <c r="L29" s="224"/>
      <c r="M29" s="224"/>
      <c r="N29" s="224"/>
      <c r="O29" s="224"/>
    </row>
    <row r="30" spans="1:15" ht="14.25" customHeight="1">
      <c r="A30" s="234" t="s">
        <v>326</v>
      </c>
      <c r="B30" s="234"/>
      <c r="C30" s="193"/>
      <c r="D30" s="253"/>
      <c r="E30" s="375"/>
      <c r="F30" s="375"/>
      <c r="G30" s="375"/>
      <c r="H30" s="375"/>
      <c r="I30" s="375"/>
      <c r="J30" s="256"/>
      <c r="L30" s="224"/>
      <c r="M30" s="224"/>
      <c r="N30" s="224"/>
      <c r="O30" s="224"/>
    </row>
    <row r="31" spans="1:15" ht="14.25" customHeight="1">
      <c r="A31" s="234" t="s">
        <v>327</v>
      </c>
      <c r="B31" s="234"/>
      <c r="C31" s="193"/>
      <c r="D31" s="253"/>
      <c r="E31" s="375"/>
      <c r="F31" s="375"/>
      <c r="G31" s="375"/>
      <c r="H31" s="375"/>
      <c r="I31" s="375"/>
      <c r="J31" s="256"/>
      <c r="L31" s="224"/>
      <c r="M31" s="224"/>
      <c r="N31" s="224"/>
      <c r="O31" s="224"/>
    </row>
    <row r="32" spans="1:15" ht="14.25" customHeight="1">
      <c r="A32" s="234" t="s">
        <v>328</v>
      </c>
      <c r="B32" s="234"/>
      <c r="C32" s="193"/>
      <c r="D32" s="253"/>
      <c r="E32" s="381" t="s">
        <v>225</v>
      </c>
      <c r="F32" s="381"/>
      <c r="G32" s="381"/>
      <c r="H32" s="381"/>
      <c r="I32" s="381"/>
      <c r="J32" s="256"/>
      <c r="L32" s="224"/>
      <c r="M32" s="224"/>
      <c r="N32" s="224"/>
      <c r="O32" s="224"/>
    </row>
    <row r="33" spans="1:15" ht="14.25" customHeight="1">
      <c r="A33" s="234" t="s">
        <v>329</v>
      </c>
      <c r="B33" s="234"/>
      <c r="C33" s="193"/>
      <c r="D33" s="253"/>
      <c r="E33" s="225"/>
      <c r="F33" s="225"/>
      <c r="G33" s="225"/>
      <c r="H33" s="225"/>
      <c r="I33" s="226"/>
      <c r="J33" s="256"/>
      <c r="L33" s="224"/>
      <c r="M33" s="224"/>
      <c r="N33" s="224"/>
      <c r="O33" s="224"/>
    </row>
    <row r="34" spans="1:15" ht="14.25" customHeight="1">
      <c r="A34" s="234" t="s">
        <v>330</v>
      </c>
      <c r="B34" s="234"/>
      <c r="C34" s="193"/>
      <c r="D34" s="253"/>
      <c r="E34" s="372" t="s">
        <v>226</v>
      </c>
      <c r="F34" s="372"/>
      <c r="G34" s="372"/>
      <c r="H34" s="372"/>
      <c r="I34" s="372"/>
      <c r="J34" s="256"/>
      <c r="L34" s="224"/>
      <c r="M34" s="224"/>
      <c r="N34" s="224"/>
      <c r="O34" s="224"/>
    </row>
    <row r="35" spans="1:15" ht="14.25" customHeight="1">
      <c r="A35" s="234" t="s">
        <v>331</v>
      </c>
      <c r="B35" s="234"/>
      <c r="C35" s="193"/>
      <c r="D35" s="253"/>
      <c r="E35" s="375"/>
      <c r="F35" s="375"/>
      <c r="G35" s="375"/>
      <c r="H35" s="375"/>
      <c r="I35" s="375"/>
      <c r="J35" s="256"/>
      <c r="L35" s="224"/>
      <c r="M35" s="224"/>
      <c r="N35" s="224"/>
      <c r="O35" s="224"/>
    </row>
    <row r="36" spans="1:15" ht="14.25" customHeight="1">
      <c r="A36" s="234" t="s">
        <v>332</v>
      </c>
      <c r="B36" s="234"/>
      <c r="C36" s="193"/>
      <c r="D36" s="253"/>
      <c r="E36" s="375"/>
      <c r="F36" s="375"/>
      <c r="G36" s="375"/>
      <c r="H36" s="375"/>
      <c r="I36" s="375"/>
      <c r="J36" s="256"/>
      <c r="L36" s="224"/>
      <c r="M36" s="224"/>
      <c r="N36" s="224"/>
      <c r="O36" s="224"/>
    </row>
    <row r="37" spans="1:15" ht="14.25" customHeight="1">
      <c r="A37" s="234" t="s">
        <v>333</v>
      </c>
      <c r="B37" s="234"/>
      <c r="C37" s="193"/>
      <c r="D37" s="253"/>
      <c r="E37" s="375"/>
      <c r="F37" s="375"/>
      <c r="G37" s="375"/>
      <c r="H37" s="375"/>
      <c r="I37" s="375"/>
      <c r="J37" s="256"/>
      <c r="L37" s="224"/>
      <c r="M37" s="224"/>
      <c r="N37" s="224"/>
      <c r="O37" s="224"/>
    </row>
    <row r="38" spans="1:15" ht="14.25" customHeight="1">
      <c r="A38" s="234" t="s">
        <v>334</v>
      </c>
      <c r="B38" s="234"/>
      <c r="C38" s="193"/>
      <c r="D38" s="253"/>
      <c r="E38" s="381" t="s">
        <v>227</v>
      </c>
      <c r="F38" s="381"/>
      <c r="G38" s="381"/>
      <c r="H38" s="381"/>
      <c r="I38" s="381"/>
      <c r="J38" s="256"/>
      <c r="L38" s="224"/>
      <c r="M38" s="224"/>
      <c r="N38" s="224"/>
      <c r="O38" s="224"/>
    </row>
    <row r="39" spans="1:15" ht="14.25" customHeight="1">
      <c r="A39" s="234" t="s">
        <v>335</v>
      </c>
      <c r="B39" s="234"/>
      <c r="C39" s="193"/>
      <c r="D39" s="253"/>
      <c r="E39" s="229"/>
      <c r="F39" s="229"/>
      <c r="G39" s="229"/>
      <c r="H39" s="229"/>
      <c r="I39" s="229"/>
      <c r="J39" s="256"/>
      <c r="L39" s="224"/>
      <c r="M39" s="224"/>
      <c r="N39" s="224"/>
      <c r="O39" s="224"/>
    </row>
    <row r="40" spans="1:15" ht="14.25" customHeight="1">
      <c r="A40" s="234" t="s">
        <v>336</v>
      </c>
      <c r="B40" s="234"/>
      <c r="C40" s="193"/>
      <c r="D40" s="253"/>
      <c r="E40" s="372" t="s">
        <v>228</v>
      </c>
      <c r="F40" s="372"/>
      <c r="G40" s="372"/>
      <c r="H40" s="372"/>
      <c r="I40" s="372"/>
      <c r="J40" s="256"/>
      <c r="L40" s="224"/>
      <c r="M40" s="224"/>
      <c r="N40" s="224"/>
      <c r="O40" s="224"/>
    </row>
    <row r="41" spans="1:15" ht="14.25" customHeight="1">
      <c r="A41" s="234" t="s">
        <v>337</v>
      </c>
      <c r="B41" s="234"/>
      <c r="C41" s="193"/>
      <c r="D41" s="253"/>
      <c r="E41" s="375"/>
      <c r="F41" s="375"/>
      <c r="G41" s="375"/>
      <c r="H41" s="375"/>
      <c r="I41" s="375"/>
      <c r="J41" s="256"/>
      <c r="L41" s="224"/>
      <c r="M41" s="224"/>
      <c r="N41" s="224"/>
      <c r="O41" s="224"/>
    </row>
    <row r="42" spans="1:15" ht="14.25" customHeight="1">
      <c r="A42" s="234" t="s">
        <v>338</v>
      </c>
      <c r="B42" s="234"/>
      <c r="C42" s="193"/>
      <c r="D42" s="253"/>
      <c r="E42" s="375"/>
      <c r="F42" s="375"/>
      <c r="G42" s="375"/>
      <c r="H42" s="375"/>
      <c r="I42" s="375"/>
      <c r="J42" s="256"/>
      <c r="L42" s="224"/>
      <c r="M42" s="224"/>
      <c r="N42" s="224"/>
      <c r="O42" s="224"/>
    </row>
    <row r="43" spans="1:15" ht="14.25" customHeight="1">
      <c r="A43" s="234" t="s">
        <v>339</v>
      </c>
      <c r="B43" s="234"/>
      <c r="C43" s="193"/>
      <c r="D43" s="253"/>
      <c r="E43" s="230"/>
      <c r="F43" s="230"/>
      <c r="G43" s="230"/>
      <c r="H43" s="230"/>
      <c r="I43" s="230"/>
      <c r="J43" s="256"/>
      <c r="L43" s="224"/>
      <c r="M43" s="224"/>
      <c r="N43" s="224"/>
      <c r="O43" s="224"/>
    </row>
    <row r="44" spans="1:15" ht="14.25" customHeight="1">
      <c r="A44" s="234" t="s">
        <v>340</v>
      </c>
      <c r="B44" s="234"/>
      <c r="C44" s="193"/>
      <c r="D44" s="253"/>
      <c r="E44" s="375"/>
      <c r="F44" s="375"/>
      <c r="G44" s="375"/>
      <c r="H44" s="375"/>
      <c r="I44" s="375"/>
      <c r="J44" s="256"/>
      <c r="L44" s="224"/>
      <c r="M44" s="224"/>
      <c r="N44" s="224"/>
      <c r="O44" s="224"/>
    </row>
    <row r="45" spans="1:15" ht="23.25" customHeight="1">
      <c r="A45" s="234" t="s">
        <v>341</v>
      </c>
      <c r="B45" s="234"/>
      <c r="C45" s="193"/>
      <c r="D45" s="253"/>
      <c r="E45" s="380" t="s">
        <v>229</v>
      </c>
      <c r="F45" s="380"/>
      <c r="G45" s="380"/>
      <c r="H45" s="380"/>
      <c r="I45" s="380"/>
      <c r="J45" s="256"/>
      <c r="L45" s="224"/>
      <c r="M45" s="224"/>
      <c r="N45" s="224"/>
      <c r="O45" s="224"/>
    </row>
    <row r="46" spans="1:15" ht="14.25" customHeight="1">
      <c r="A46" s="234" t="s">
        <v>342</v>
      </c>
      <c r="B46" s="234"/>
      <c r="C46" s="193"/>
      <c r="D46" s="253"/>
      <c r="E46" s="225"/>
      <c r="F46" s="225"/>
      <c r="G46" s="225"/>
      <c r="H46" s="225"/>
      <c r="I46" s="226"/>
      <c r="J46" s="256"/>
      <c r="L46" s="224"/>
      <c r="M46" s="224"/>
      <c r="N46" s="224"/>
      <c r="O46" s="224"/>
    </row>
    <row r="47" spans="1:15" ht="14.25" customHeight="1">
      <c r="A47" s="234" t="s">
        <v>343</v>
      </c>
      <c r="B47" s="234"/>
      <c r="C47" s="193"/>
      <c r="D47" s="253"/>
      <c r="E47" s="372" t="s">
        <v>230</v>
      </c>
      <c r="F47" s="372"/>
      <c r="G47" s="372"/>
      <c r="H47" s="372"/>
      <c r="I47" s="372"/>
      <c r="J47" s="256"/>
      <c r="L47" s="224"/>
      <c r="M47" s="224"/>
      <c r="N47" s="224"/>
      <c r="O47" s="224"/>
    </row>
    <row r="48" spans="1:15" ht="14.25" customHeight="1">
      <c r="A48" s="234" t="s">
        <v>344</v>
      </c>
      <c r="B48" s="234"/>
      <c r="C48" s="193"/>
      <c r="D48" s="253"/>
      <c r="E48" s="375"/>
      <c r="F48" s="375"/>
      <c r="G48" s="375"/>
      <c r="H48" s="375"/>
      <c r="I48" s="375"/>
      <c r="J48" s="256"/>
      <c r="L48" s="224"/>
      <c r="M48" s="224"/>
      <c r="N48" s="224"/>
      <c r="O48" s="224"/>
    </row>
    <row r="49" spans="1:15" ht="14.25" customHeight="1">
      <c r="A49" s="234" t="s">
        <v>345</v>
      </c>
      <c r="B49" s="234"/>
      <c r="C49" s="193"/>
      <c r="D49" s="253"/>
      <c r="E49" s="381" t="s">
        <v>231</v>
      </c>
      <c r="F49" s="381"/>
      <c r="G49" s="381"/>
      <c r="H49" s="381"/>
      <c r="I49" s="381"/>
      <c r="J49" s="256"/>
      <c r="L49" s="224"/>
      <c r="M49" s="224"/>
      <c r="N49" s="224"/>
      <c r="O49" s="224"/>
    </row>
    <row r="50" spans="1:15" ht="14.25" customHeight="1">
      <c r="A50" s="234" t="s">
        <v>346</v>
      </c>
      <c r="B50" s="234"/>
      <c r="C50" s="193"/>
      <c r="D50" s="253"/>
      <c r="E50" s="225"/>
      <c r="F50" s="225"/>
      <c r="G50" s="225"/>
      <c r="H50" s="225"/>
      <c r="I50" s="226"/>
      <c r="J50" s="256"/>
      <c r="L50" s="224"/>
      <c r="M50" s="224"/>
      <c r="N50" s="224"/>
      <c r="O50" s="224"/>
    </row>
    <row r="51" spans="1:15" ht="15" customHeight="1">
      <c r="A51" s="234" t="s">
        <v>347</v>
      </c>
      <c r="B51" s="234"/>
      <c r="C51" s="193"/>
      <c r="D51" s="253"/>
      <c r="E51" s="382"/>
      <c r="F51" s="383" t="s">
        <v>232</v>
      </c>
      <c r="G51" s="379"/>
      <c r="H51" s="379"/>
      <c r="I51" s="379"/>
      <c r="J51" s="256"/>
      <c r="L51" s="224"/>
      <c r="M51" s="224"/>
      <c r="N51" s="224"/>
      <c r="O51" s="224"/>
    </row>
    <row r="52" spans="1:15" ht="14.25" customHeight="1">
      <c r="A52" s="234" t="s">
        <v>348</v>
      </c>
      <c r="B52" s="234"/>
      <c r="C52" s="193"/>
      <c r="D52" s="253"/>
      <c r="E52" s="382"/>
      <c r="F52" s="379" t="s">
        <v>233</v>
      </c>
      <c r="G52" s="379" t="s">
        <v>234</v>
      </c>
      <c r="H52" s="379" t="s">
        <v>235</v>
      </c>
      <c r="I52" s="376" t="s">
        <v>236</v>
      </c>
      <c r="J52" s="256"/>
      <c r="L52" s="224"/>
      <c r="M52" s="224"/>
      <c r="N52" s="224"/>
      <c r="O52" s="224"/>
    </row>
    <row r="53" spans="1:15" ht="14.25" customHeight="1">
      <c r="A53" s="234" t="s">
        <v>349</v>
      </c>
      <c r="B53" s="234"/>
      <c r="C53" s="193"/>
      <c r="D53" s="253"/>
      <c r="E53" s="382"/>
      <c r="F53" s="379"/>
      <c r="G53" s="379"/>
      <c r="H53" s="379"/>
      <c r="I53" s="377"/>
      <c r="J53" s="256"/>
      <c r="L53" s="224"/>
      <c r="M53" s="224"/>
      <c r="N53" s="224"/>
      <c r="O53" s="224"/>
    </row>
    <row r="54" spans="1:15" ht="14.25" customHeight="1">
      <c r="A54" s="234" t="s">
        <v>350</v>
      </c>
      <c r="B54" s="234"/>
      <c r="C54" s="193"/>
      <c r="D54" s="253"/>
      <c r="E54" s="382"/>
      <c r="F54" s="379"/>
      <c r="G54" s="379"/>
      <c r="H54" s="379"/>
      <c r="I54" s="378"/>
      <c r="J54" s="256"/>
      <c r="L54" s="224"/>
      <c r="M54" s="224"/>
      <c r="N54" s="224"/>
      <c r="O54" s="224"/>
    </row>
    <row r="55" spans="1:15" ht="14.25" customHeight="1">
      <c r="A55" s="234" t="s">
        <v>351</v>
      </c>
      <c r="B55" s="234"/>
      <c r="C55" s="193"/>
      <c r="D55" s="253"/>
      <c r="E55" s="271" t="s">
        <v>237</v>
      </c>
      <c r="F55" s="379"/>
      <c r="G55" s="379"/>
      <c r="H55" s="379"/>
      <c r="I55" s="379"/>
      <c r="J55" s="256"/>
      <c r="L55" s="224"/>
      <c r="M55" s="224"/>
      <c r="N55" s="224"/>
      <c r="O55" s="224"/>
    </row>
    <row r="56" spans="1:15" ht="14.25" customHeight="1">
      <c r="A56" s="234" t="s">
        <v>352</v>
      </c>
      <c r="B56" s="234"/>
      <c r="C56" s="193"/>
      <c r="D56" s="253"/>
      <c r="E56" s="272" t="s">
        <v>238</v>
      </c>
      <c r="F56" s="379"/>
      <c r="G56" s="379"/>
      <c r="H56" s="379"/>
      <c r="I56" s="379"/>
      <c r="J56" s="256"/>
      <c r="L56" s="224"/>
      <c r="M56" s="224"/>
      <c r="N56" s="224"/>
      <c r="O56" s="224"/>
    </row>
    <row r="57" spans="1:15" ht="14.25" customHeight="1">
      <c r="A57" s="234" t="s">
        <v>353</v>
      </c>
      <c r="B57" s="234"/>
      <c r="C57" s="193"/>
      <c r="D57" s="253"/>
      <c r="E57" s="273"/>
      <c r="F57" s="274"/>
      <c r="G57" s="274"/>
      <c r="H57" s="274"/>
      <c r="I57" s="274"/>
      <c r="J57" s="256"/>
      <c r="L57" s="224"/>
      <c r="M57" s="224"/>
      <c r="N57" s="224"/>
      <c r="O57" s="224"/>
    </row>
    <row r="58" spans="1:15" ht="14.25" customHeight="1">
      <c r="A58" s="234" t="s">
        <v>354</v>
      </c>
      <c r="B58" s="234"/>
      <c r="C58" s="193"/>
      <c r="D58" s="253"/>
      <c r="E58" s="275"/>
      <c r="F58" s="274"/>
      <c r="G58" s="274"/>
      <c r="H58" s="274"/>
      <c r="I58" s="274"/>
      <c r="J58" s="256"/>
      <c r="L58" s="224"/>
      <c r="M58" s="224"/>
      <c r="N58" s="224"/>
      <c r="O58" s="224"/>
    </row>
    <row r="59" spans="1:15" ht="14.25" customHeight="1">
      <c r="A59" s="234" t="s">
        <v>355</v>
      </c>
      <c r="B59" s="234"/>
      <c r="C59" s="193"/>
      <c r="D59" s="253"/>
      <c r="E59" s="273"/>
      <c r="F59" s="274"/>
      <c r="G59" s="274"/>
      <c r="H59" s="274"/>
      <c r="I59" s="274"/>
      <c r="J59" s="256"/>
      <c r="L59" s="224"/>
      <c r="M59" s="224"/>
      <c r="N59" s="224"/>
      <c r="O59" s="224"/>
    </row>
    <row r="60" spans="1:15" ht="14.25" customHeight="1">
      <c r="A60" s="234" t="s">
        <v>356</v>
      </c>
      <c r="B60" s="234"/>
      <c r="C60" s="193"/>
      <c r="D60" s="253"/>
      <c r="E60" s="275"/>
      <c r="F60" s="274"/>
      <c r="G60" s="274"/>
      <c r="H60" s="274"/>
      <c r="I60" s="274"/>
      <c r="J60" s="256"/>
      <c r="L60" s="224"/>
      <c r="M60" s="224"/>
      <c r="N60" s="224"/>
      <c r="O60" s="224"/>
    </row>
    <row r="61" spans="1:15" ht="14.25" customHeight="1">
      <c r="A61" s="234" t="s">
        <v>357</v>
      </c>
      <c r="B61" s="234"/>
      <c r="C61" s="193"/>
      <c r="D61" s="253"/>
      <c r="E61" s="225"/>
      <c r="F61" s="225"/>
      <c r="G61" s="225"/>
      <c r="H61" s="225"/>
      <c r="I61" s="226"/>
      <c r="J61" s="256"/>
      <c r="L61" s="224"/>
      <c r="M61" s="224"/>
      <c r="N61" s="224"/>
      <c r="O61" s="224"/>
    </row>
    <row r="62" spans="1:15" ht="33" customHeight="1">
      <c r="A62" s="234" t="s">
        <v>358</v>
      </c>
      <c r="B62" s="234"/>
      <c r="C62" s="193"/>
      <c r="D62" s="253"/>
      <c r="E62" s="372" t="s">
        <v>239</v>
      </c>
      <c r="F62" s="372"/>
      <c r="G62" s="372"/>
      <c r="H62" s="372"/>
      <c r="I62" s="372"/>
      <c r="J62" s="256"/>
      <c r="L62" s="224"/>
      <c r="M62" s="224"/>
      <c r="N62" s="224"/>
      <c r="O62" s="224"/>
    </row>
    <row r="63" spans="1:15" ht="11.25">
      <c r="A63" s="234" t="s">
        <v>359</v>
      </c>
      <c r="B63" s="234"/>
      <c r="C63" s="193"/>
      <c r="D63" s="253"/>
      <c r="E63" s="229"/>
      <c r="F63" s="229"/>
      <c r="G63" s="229"/>
      <c r="H63" s="229"/>
      <c r="I63" s="229"/>
      <c r="J63" s="256"/>
      <c r="L63" s="224"/>
      <c r="M63" s="224"/>
      <c r="N63" s="224"/>
      <c r="O63" s="224"/>
    </row>
    <row r="64" spans="1:15" ht="15" customHeight="1">
      <c r="A64" s="234" t="s">
        <v>360</v>
      </c>
      <c r="B64" s="234"/>
      <c r="C64" s="193"/>
      <c r="D64" s="253"/>
      <c r="E64" s="372" t="s">
        <v>240</v>
      </c>
      <c r="F64" s="372"/>
      <c r="G64" s="372"/>
      <c r="H64" s="372"/>
      <c r="I64" s="372"/>
      <c r="J64" s="256"/>
      <c r="L64" s="224"/>
      <c r="M64" s="224"/>
      <c r="N64" s="224"/>
      <c r="O64" s="224"/>
    </row>
    <row r="65" spans="1:15" ht="14.25" customHeight="1">
      <c r="A65" s="234" t="s">
        <v>361</v>
      </c>
      <c r="B65" s="234"/>
      <c r="C65" s="193"/>
      <c r="D65" s="253"/>
      <c r="E65" s="375"/>
      <c r="F65" s="375"/>
      <c r="G65" s="375"/>
      <c r="H65" s="375"/>
      <c r="I65" s="375"/>
      <c r="J65" s="256"/>
      <c r="L65" s="224"/>
      <c r="M65" s="224"/>
      <c r="N65" s="224"/>
      <c r="O65" s="224"/>
    </row>
    <row r="66" spans="1:15" ht="14.25" customHeight="1">
      <c r="A66" s="234" t="s">
        <v>362</v>
      </c>
      <c r="B66" s="234"/>
      <c r="C66" s="193"/>
      <c r="D66" s="253"/>
      <c r="E66" s="375"/>
      <c r="F66" s="375"/>
      <c r="G66" s="375"/>
      <c r="H66" s="375"/>
      <c r="I66" s="375"/>
      <c r="J66" s="256"/>
      <c r="L66" s="224"/>
      <c r="M66" s="224"/>
      <c r="N66" s="224"/>
      <c r="O66" s="224"/>
    </row>
    <row r="67" spans="1:15" ht="14.25" customHeight="1">
      <c r="A67" s="234" t="s">
        <v>363</v>
      </c>
      <c r="B67" s="234"/>
      <c r="C67" s="193"/>
      <c r="D67" s="253"/>
      <c r="E67" s="225"/>
      <c r="F67" s="225"/>
      <c r="G67" s="225"/>
      <c r="H67" s="225"/>
      <c r="I67" s="226"/>
      <c r="J67" s="256"/>
      <c r="L67" s="224"/>
      <c r="M67" s="224"/>
      <c r="N67" s="224"/>
      <c r="O67" s="224"/>
    </row>
    <row r="68" spans="1:15" ht="14.25" customHeight="1">
      <c r="A68" s="234" t="s">
        <v>364</v>
      </c>
      <c r="B68" s="234"/>
      <c r="C68" s="193"/>
      <c r="D68" s="253"/>
      <c r="E68" s="372" t="s">
        <v>241</v>
      </c>
      <c r="F68" s="372"/>
      <c r="G68" s="372"/>
      <c r="H68" s="372"/>
      <c r="I68" s="372"/>
      <c r="J68" s="256"/>
      <c r="L68" s="224"/>
      <c r="M68" s="224"/>
      <c r="N68" s="224"/>
      <c r="O68" s="224"/>
    </row>
    <row r="69" spans="1:15" ht="14.25" customHeight="1">
      <c r="A69" s="234" t="s">
        <v>365</v>
      </c>
      <c r="B69" s="234"/>
      <c r="C69" s="193"/>
      <c r="D69" s="253"/>
      <c r="E69" s="372" t="s">
        <v>242</v>
      </c>
      <c r="F69" s="372"/>
      <c r="G69" s="372"/>
      <c r="H69" s="372"/>
      <c r="I69" s="372"/>
      <c r="J69" s="256"/>
      <c r="L69" s="224"/>
      <c r="M69" s="224"/>
      <c r="N69" s="224"/>
      <c r="O69" s="224"/>
    </row>
    <row r="70" spans="1:15" ht="14.25" customHeight="1">
      <c r="A70" s="234" t="s">
        <v>366</v>
      </c>
      <c r="B70" s="234"/>
      <c r="C70" s="193"/>
      <c r="D70" s="253"/>
      <c r="E70" s="225"/>
      <c r="F70" s="225"/>
      <c r="G70" s="225"/>
      <c r="H70" s="225"/>
      <c r="I70" s="226"/>
      <c r="J70" s="256"/>
      <c r="L70" s="224"/>
      <c r="M70" s="224"/>
      <c r="N70" s="224"/>
      <c r="O70" s="224"/>
    </row>
    <row r="71" spans="1:15" ht="14.25" customHeight="1">
      <c r="A71" s="234" t="s">
        <v>367</v>
      </c>
      <c r="B71" s="234"/>
      <c r="C71" s="193"/>
      <c r="D71" s="253"/>
      <c r="E71" s="372" t="s">
        <v>243</v>
      </c>
      <c r="F71" s="372"/>
      <c r="G71" s="372"/>
      <c r="H71" s="372"/>
      <c r="I71" s="372"/>
      <c r="J71" s="256"/>
      <c r="L71" s="224"/>
      <c r="M71" s="224"/>
      <c r="N71" s="224"/>
      <c r="O71" s="224"/>
    </row>
    <row r="72" spans="1:15" ht="14.25" customHeight="1">
      <c r="A72" s="234" t="s">
        <v>368</v>
      </c>
      <c r="B72" s="234"/>
      <c r="C72" s="193"/>
      <c r="D72" s="253"/>
      <c r="E72" s="225"/>
      <c r="F72" s="225"/>
      <c r="G72" s="225"/>
      <c r="H72" s="225"/>
      <c r="I72" s="226"/>
      <c r="J72" s="256"/>
      <c r="L72" s="224"/>
      <c r="M72" s="224"/>
      <c r="N72" s="224"/>
      <c r="O72" s="224"/>
    </row>
    <row r="73" spans="1:15" ht="14.25" customHeight="1">
      <c r="A73" s="234" t="s">
        <v>369</v>
      </c>
      <c r="B73" s="234"/>
      <c r="C73" s="193"/>
      <c r="D73" s="253"/>
      <c r="E73" s="372" t="s">
        <v>243</v>
      </c>
      <c r="F73" s="372"/>
      <c r="G73" s="372"/>
      <c r="H73" s="372"/>
      <c r="I73" s="372"/>
      <c r="J73" s="256"/>
      <c r="L73" s="224"/>
      <c r="M73" s="224"/>
      <c r="N73" s="224"/>
      <c r="O73" s="224"/>
    </row>
    <row r="74" spans="1:15" ht="14.25" customHeight="1">
      <c r="A74" s="234" t="s">
        <v>370</v>
      </c>
      <c r="B74" s="234"/>
      <c r="C74" s="193"/>
      <c r="D74" s="253"/>
      <c r="E74" s="225"/>
      <c r="F74" s="225"/>
      <c r="G74" s="225"/>
      <c r="H74" s="225"/>
      <c r="I74" s="226"/>
      <c r="J74" s="256"/>
      <c r="L74" s="224"/>
      <c r="M74" s="224"/>
      <c r="N74" s="224"/>
      <c r="O74" s="224"/>
    </row>
    <row r="75" spans="1:15" ht="14.25" customHeight="1">
      <c r="A75" s="234" t="s">
        <v>371</v>
      </c>
      <c r="B75" s="234"/>
      <c r="C75" s="193"/>
      <c r="D75" s="253"/>
      <c r="E75" s="372" t="s">
        <v>244</v>
      </c>
      <c r="F75" s="372"/>
      <c r="G75" s="372"/>
      <c r="H75" s="372"/>
      <c r="I75" s="372"/>
      <c r="J75" s="256"/>
      <c r="L75" s="224"/>
      <c r="M75" s="224"/>
      <c r="N75" s="224"/>
      <c r="O75" s="224"/>
    </row>
    <row r="76" spans="1:15" ht="14.25" customHeight="1">
      <c r="A76" s="234" t="s">
        <v>372</v>
      </c>
      <c r="B76" s="234"/>
      <c r="C76" s="193"/>
      <c r="D76" s="253"/>
      <c r="E76" s="373" t="s">
        <v>245</v>
      </c>
      <c r="F76" s="373"/>
      <c r="G76" s="373"/>
      <c r="H76" s="373"/>
      <c r="I76" s="373"/>
      <c r="J76" s="256"/>
      <c r="L76" s="224"/>
      <c r="M76" s="224"/>
      <c r="N76" s="224"/>
      <c r="O76" s="224"/>
    </row>
    <row r="77" spans="1:15" s="257" customFormat="1" ht="14.25" customHeight="1">
      <c r="A77" s="234" t="s">
        <v>373</v>
      </c>
      <c r="B77" s="234"/>
      <c r="C77" s="193"/>
      <c r="D77" s="253"/>
      <c r="E77" s="225"/>
      <c r="F77" s="225"/>
      <c r="G77" s="225"/>
      <c r="H77" s="225"/>
      <c r="I77" s="226"/>
      <c r="J77" s="256"/>
      <c r="L77" s="231"/>
      <c r="M77" s="231"/>
      <c r="N77" s="231"/>
      <c r="O77" s="231"/>
    </row>
    <row r="78" spans="1:15" s="257" customFormat="1" ht="14.25" customHeight="1">
      <c r="A78" s="234" t="s">
        <v>374</v>
      </c>
      <c r="B78" s="234"/>
      <c r="C78" s="193"/>
      <c r="D78" s="253"/>
      <c r="E78" s="374" t="s">
        <v>246</v>
      </c>
      <c r="F78" s="374"/>
      <c r="G78" s="374"/>
      <c r="H78" s="374"/>
      <c r="I78" s="374"/>
      <c r="J78" s="256"/>
      <c r="L78" s="231"/>
      <c r="M78" s="231"/>
      <c r="N78" s="231"/>
      <c r="O78" s="231"/>
    </row>
    <row r="79" spans="1:15" s="257" customFormat="1" ht="14.25" customHeight="1">
      <c r="A79" s="234" t="s">
        <v>375</v>
      </c>
      <c r="B79" s="234"/>
      <c r="C79" s="193"/>
      <c r="D79" s="253"/>
      <c r="E79" s="270"/>
      <c r="F79" s="225"/>
      <c r="G79" s="225"/>
      <c r="H79" s="225"/>
      <c r="I79" s="226"/>
      <c r="J79" s="256"/>
      <c r="L79" s="231"/>
      <c r="M79" s="231"/>
      <c r="N79" s="231"/>
      <c r="O79" s="231"/>
    </row>
    <row r="80" spans="1:15" s="257" customFormat="1" ht="22.5" customHeight="1">
      <c r="A80" s="234" t="s">
        <v>376</v>
      </c>
      <c r="B80" s="234"/>
      <c r="C80" s="193"/>
      <c r="D80" s="253"/>
      <c r="E80" s="369" t="s">
        <v>247</v>
      </c>
      <c r="F80" s="369"/>
      <c r="G80" s="369"/>
      <c r="H80" s="369"/>
      <c r="I80" s="369"/>
      <c r="J80" s="256"/>
      <c r="L80" s="231"/>
      <c r="M80" s="231"/>
      <c r="N80" s="231"/>
      <c r="O80" s="231"/>
    </row>
    <row r="81" spans="1:15" s="257" customFormat="1" ht="22.5" customHeight="1">
      <c r="A81" s="234" t="s">
        <v>377</v>
      </c>
      <c r="B81" s="234"/>
      <c r="C81" s="193"/>
      <c r="D81" s="253"/>
      <c r="E81" s="368" t="s">
        <v>248</v>
      </c>
      <c r="F81" s="369"/>
      <c r="G81" s="369"/>
      <c r="H81" s="369"/>
      <c r="I81" s="369"/>
      <c r="J81" s="256"/>
      <c r="L81" s="231"/>
      <c r="M81" s="231"/>
      <c r="N81" s="231"/>
      <c r="O81" s="231"/>
    </row>
    <row r="82" spans="1:15" s="257" customFormat="1" ht="22.5" customHeight="1">
      <c r="A82" s="234" t="s">
        <v>378</v>
      </c>
      <c r="B82" s="234"/>
      <c r="C82" s="193"/>
      <c r="D82" s="253"/>
      <c r="E82" s="368" t="s">
        <v>249</v>
      </c>
      <c r="F82" s="369"/>
      <c r="G82" s="369"/>
      <c r="H82" s="369"/>
      <c r="I82" s="369"/>
      <c r="J82" s="256"/>
      <c r="L82" s="231"/>
      <c r="M82" s="231"/>
      <c r="N82" s="231"/>
      <c r="O82" s="231"/>
    </row>
    <row r="83" spans="1:15" s="257" customFormat="1" ht="22.5" customHeight="1">
      <c r="A83" s="234" t="s">
        <v>379</v>
      </c>
      <c r="B83" s="234"/>
      <c r="C83" s="193"/>
      <c r="D83" s="253"/>
      <c r="E83" s="369" t="s">
        <v>250</v>
      </c>
      <c r="F83" s="369"/>
      <c r="G83" s="369"/>
      <c r="H83" s="369"/>
      <c r="I83" s="369"/>
      <c r="J83" s="256"/>
      <c r="L83" s="231"/>
      <c r="M83" s="231"/>
      <c r="N83" s="231"/>
      <c r="O83" s="231"/>
    </row>
    <row r="84" spans="1:15" s="257" customFormat="1" ht="22.5" customHeight="1">
      <c r="A84" s="234" t="s">
        <v>380</v>
      </c>
      <c r="B84" s="234"/>
      <c r="C84" s="193"/>
      <c r="D84" s="253"/>
      <c r="E84" s="369" t="s">
        <v>251</v>
      </c>
      <c r="F84" s="369"/>
      <c r="G84" s="369"/>
      <c r="H84" s="369"/>
      <c r="I84" s="369"/>
      <c r="J84" s="256"/>
      <c r="L84" s="231"/>
      <c r="M84" s="231"/>
      <c r="N84" s="231"/>
      <c r="O84" s="231"/>
    </row>
    <row r="85" spans="1:15" s="257" customFormat="1" ht="22.5" customHeight="1">
      <c r="A85" s="234" t="s">
        <v>381</v>
      </c>
      <c r="B85" s="234"/>
      <c r="C85" s="193"/>
      <c r="D85" s="253"/>
      <c r="E85" s="368" t="s">
        <v>252</v>
      </c>
      <c r="F85" s="369"/>
      <c r="G85" s="369"/>
      <c r="H85" s="369"/>
      <c r="I85" s="369"/>
      <c r="J85" s="256"/>
      <c r="L85" s="231"/>
      <c r="M85" s="231"/>
      <c r="N85" s="231"/>
      <c r="O85" s="231"/>
    </row>
    <row r="86" spans="1:15" s="257" customFormat="1" ht="22.5" customHeight="1">
      <c r="A86" s="234" t="s">
        <v>382</v>
      </c>
      <c r="B86" s="234"/>
      <c r="C86" s="193"/>
      <c r="D86" s="253"/>
      <c r="E86" s="368" t="s">
        <v>253</v>
      </c>
      <c r="F86" s="369"/>
      <c r="G86" s="369"/>
      <c r="H86" s="369"/>
      <c r="I86" s="369"/>
      <c r="J86" s="256"/>
      <c r="L86" s="231"/>
      <c r="M86" s="231"/>
      <c r="N86" s="231"/>
      <c r="O86" s="231"/>
    </row>
    <row r="87" spans="1:15" s="257" customFormat="1" ht="22.5" customHeight="1">
      <c r="A87" s="234" t="s">
        <v>383</v>
      </c>
      <c r="B87" s="234"/>
      <c r="C87" s="193"/>
      <c r="D87" s="253"/>
      <c r="E87" s="368" t="s">
        <v>254</v>
      </c>
      <c r="F87" s="369"/>
      <c r="G87" s="369"/>
      <c r="H87" s="369"/>
      <c r="I87" s="369"/>
      <c r="J87" s="256"/>
      <c r="L87" s="231"/>
      <c r="M87" s="231"/>
      <c r="N87" s="231"/>
      <c r="O87" s="231"/>
    </row>
    <row r="88" spans="1:15" s="257" customFormat="1" ht="22.5" customHeight="1">
      <c r="A88" s="234" t="s">
        <v>384</v>
      </c>
      <c r="B88" s="234"/>
      <c r="C88" s="193"/>
      <c r="D88" s="253"/>
      <c r="E88" s="368" t="s">
        <v>255</v>
      </c>
      <c r="F88" s="369"/>
      <c r="G88" s="369"/>
      <c r="H88" s="369"/>
      <c r="I88" s="369"/>
      <c r="J88" s="256"/>
      <c r="L88" s="231"/>
      <c r="M88" s="231"/>
      <c r="N88" s="231"/>
      <c r="O88" s="231"/>
    </row>
    <row r="89" spans="1:15" ht="22.5" customHeight="1">
      <c r="A89" s="234" t="s">
        <v>385</v>
      </c>
      <c r="B89" s="234"/>
      <c r="C89" s="193"/>
      <c r="D89" s="253"/>
      <c r="E89" s="368" t="s">
        <v>256</v>
      </c>
      <c r="F89" s="369"/>
      <c r="G89" s="369"/>
      <c r="H89" s="369"/>
      <c r="I89" s="369"/>
      <c r="J89" s="256"/>
      <c r="L89" s="224"/>
      <c r="M89" s="224"/>
      <c r="N89" s="224"/>
      <c r="O89" s="224"/>
    </row>
    <row r="90" spans="1:15" ht="22.5" customHeight="1">
      <c r="A90" s="234" t="s">
        <v>386</v>
      </c>
      <c r="B90" s="234"/>
      <c r="C90" s="193"/>
      <c r="D90" s="253"/>
      <c r="E90" s="368" t="s">
        <v>257</v>
      </c>
      <c r="F90" s="369"/>
      <c r="G90" s="369"/>
      <c r="H90" s="369"/>
      <c r="I90" s="369"/>
      <c r="J90" s="256"/>
      <c r="L90" s="224"/>
      <c r="M90" s="224"/>
      <c r="N90" s="224"/>
      <c r="O90" s="224"/>
    </row>
    <row r="91" spans="1:15" ht="22.5" customHeight="1">
      <c r="A91" s="234" t="s">
        <v>387</v>
      </c>
      <c r="B91" s="234"/>
      <c r="C91" s="193"/>
      <c r="D91" s="253"/>
      <c r="E91" s="232"/>
      <c r="F91" s="233"/>
      <c r="G91" s="233"/>
      <c r="H91" s="233"/>
      <c r="I91" s="233"/>
      <c r="J91" s="256"/>
      <c r="L91" s="224"/>
      <c r="M91" s="224"/>
      <c r="N91" s="224"/>
      <c r="O91" s="224"/>
    </row>
    <row r="92" spans="1:15" ht="14.25" customHeight="1">
      <c r="A92" s="234" t="s">
        <v>388</v>
      </c>
      <c r="B92" s="234"/>
      <c r="C92" s="193"/>
      <c r="D92" s="262"/>
      <c r="E92" s="370" t="s">
        <v>258</v>
      </c>
      <c r="F92" s="370"/>
      <c r="G92" s="370"/>
      <c r="H92" s="370"/>
      <c r="I92" s="370"/>
      <c r="J92" s="263"/>
      <c r="L92" s="224"/>
      <c r="M92" s="224"/>
      <c r="N92" s="224"/>
      <c r="O92" s="224"/>
    </row>
    <row r="93" spans="1:15" ht="14.25" customHeight="1">
      <c r="A93" s="234" t="s">
        <v>389</v>
      </c>
      <c r="B93" s="234"/>
      <c r="C93" s="193"/>
      <c r="D93" s="262"/>
      <c r="E93" s="371" t="s">
        <v>259</v>
      </c>
      <c r="F93" s="371"/>
      <c r="G93" s="371"/>
      <c r="H93" s="371"/>
      <c r="I93" s="371"/>
      <c r="J93" s="263"/>
      <c r="L93" s="224"/>
      <c r="M93" s="224"/>
      <c r="N93" s="224"/>
      <c r="O93" s="224"/>
    </row>
    <row r="94" spans="1:15" s="257" customFormat="1" ht="14.25" customHeight="1">
      <c r="A94" s="234" t="s">
        <v>390</v>
      </c>
      <c r="B94" s="234"/>
      <c r="C94" s="193"/>
      <c r="D94" s="253"/>
      <c r="E94" s="270" t="s">
        <v>260</v>
      </c>
      <c r="F94" s="225"/>
      <c r="G94" s="225"/>
      <c r="H94" s="225"/>
      <c r="I94" s="226"/>
      <c r="J94" s="256"/>
      <c r="L94" s="231"/>
      <c r="M94" s="231"/>
      <c r="N94" s="231"/>
      <c r="O94" s="231"/>
    </row>
    <row r="95" spans="1:15" s="257" customFormat="1" ht="14.25" customHeight="1">
      <c r="A95" s="234" t="s">
        <v>391</v>
      </c>
      <c r="B95" s="234"/>
      <c r="C95" s="193"/>
      <c r="D95" s="253"/>
      <c r="E95" s="270"/>
      <c r="F95" s="225"/>
      <c r="G95" s="225"/>
      <c r="H95" s="225"/>
      <c r="I95" s="226"/>
      <c r="J95" s="256"/>
      <c r="L95" s="231"/>
      <c r="M95" s="231"/>
      <c r="N95" s="231"/>
      <c r="O95" s="231"/>
    </row>
    <row r="96" spans="1:15" s="257" customFormat="1" ht="14.25" customHeight="1">
      <c r="A96" s="234" t="s">
        <v>392</v>
      </c>
      <c r="B96" s="234"/>
      <c r="C96" s="193"/>
      <c r="D96" s="253"/>
      <c r="E96" s="276" t="s">
        <v>261</v>
      </c>
      <c r="F96" s="225"/>
      <c r="G96" s="225"/>
      <c r="H96" s="225"/>
      <c r="I96" s="226"/>
      <c r="J96" s="256"/>
      <c r="L96" s="231"/>
      <c r="M96" s="231"/>
      <c r="N96" s="231"/>
      <c r="O96" s="231"/>
    </row>
    <row r="97" spans="1:15" s="257" customFormat="1" ht="14.25" customHeight="1">
      <c r="A97" s="234" t="s">
        <v>393</v>
      </c>
      <c r="B97" s="234"/>
      <c r="C97" s="193"/>
      <c r="D97" s="253"/>
      <c r="E97" s="270"/>
      <c r="F97" s="225"/>
      <c r="G97" s="225"/>
      <c r="H97" s="225"/>
      <c r="I97" s="226"/>
      <c r="J97" s="256"/>
      <c r="L97" s="231"/>
      <c r="M97" s="231"/>
      <c r="N97" s="231"/>
      <c r="O97" s="231"/>
    </row>
    <row r="98" spans="1:15" s="257" customFormat="1" ht="14.25" customHeight="1">
      <c r="A98" s="234" t="s">
        <v>394</v>
      </c>
      <c r="B98" s="234"/>
      <c r="C98" s="193"/>
      <c r="D98" s="253"/>
      <c r="E98" s="370" t="s">
        <v>262</v>
      </c>
      <c r="F98" s="370"/>
      <c r="G98" s="370"/>
      <c r="H98" s="370"/>
      <c r="I98" s="370"/>
      <c r="J98" s="256"/>
      <c r="L98" s="231"/>
      <c r="M98" s="231"/>
      <c r="N98" s="231"/>
      <c r="O98" s="231"/>
    </row>
    <row r="99" spans="1:15" ht="14.25" customHeight="1">
      <c r="A99" s="234" t="s">
        <v>395</v>
      </c>
      <c r="B99" s="234"/>
      <c r="C99" s="193"/>
      <c r="D99" s="262"/>
      <c r="E99" s="367" t="s">
        <v>263</v>
      </c>
      <c r="F99" s="367"/>
      <c r="G99" s="367"/>
      <c r="H99" s="367"/>
      <c r="I99" s="367"/>
      <c r="J99" s="263"/>
      <c r="L99" s="224"/>
      <c r="M99" s="224"/>
      <c r="N99" s="224"/>
      <c r="O99" s="224"/>
    </row>
    <row r="100" spans="1:15" s="257" customFormat="1" ht="14.25" customHeight="1">
      <c r="A100" s="234" t="s">
        <v>396</v>
      </c>
      <c r="B100" s="234"/>
      <c r="C100" s="193"/>
      <c r="D100" s="253"/>
      <c r="E100" s="270"/>
      <c r="F100" s="225"/>
      <c r="G100" s="225"/>
      <c r="H100" s="225"/>
      <c r="I100" s="226"/>
      <c r="J100" s="256"/>
      <c r="L100" s="231"/>
      <c r="M100" s="231"/>
      <c r="N100" s="231"/>
      <c r="O100" s="231"/>
    </row>
    <row r="101" spans="1:15" s="257" customFormat="1" ht="14.25" customHeight="1">
      <c r="A101" s="234" t="s">
        <v>397</v>
      </c>
      <c r="B101" s="234"/>
      <c r="C101" s="193"/>
      <c r="D101" s="253"/>
      <c r="E101" s="270"/>
      <c r="F101" s="225"/>
      <c r="G101" s="225"/>
      <c r="H101" s="225"/>
      <c r="I101" s="226"/>
      <c r="J101" s="256"/>
      <c r="L101" s="231"/>
      <c r="M101" s="231"/>
      <c r="N101" s="231"/>
      <c r="O101" s="231"/>
    </row>
    <row r="102" spans="1:15" s="257" customFormat="1" ht="14.25" customHeight="1">
      <c r="A102" s="234" t="s">
        <v>398</v>
      </c>
      <c r="B102" s="234"/>
      <c r="C102" s="193"/>
      <c r="D102" s="253"/>
      <c r="E102" s="270"/>
      <c r="F102" s="225"/>
      <c r="G102" s="225"/>
      <c r="H102" s="225"/>
      <c r="I102" s="226"/>
      <c r="J102" s="256"/>
      <c r="L102" s="231"/>
      <c r="M102" s="231"/>
      <c r="N102" s="231"/>
      <c r="O102" s="231"/>
    </row>
    <row r="103" spans="1:15" s="257" customFormat="1" ht="14.25" customHeight="1">
      <c r="A103" s="234" t="s">
        <v>399</v>
      </c>
      <c r="B103" s="234"/>
      <c r="C103" s="193"/>
      <c r="D103" s="253"/>
      <c r="E103" s="270"/>
      <c r="F103" s="225"/>
      <c r="G103" s="225"/>
      <c r="H103" s="225"/>
      <c r="I103" s="226"/>
      <c r="J103" s="256"/>
      <c r="L103" s="231"/>
      <c r="M103" s="231"/>
      <c r="N103" s="231"/>
      <c r="O103" s="231"/>
    </row>
    <row r="104" spans="1:15" s="257" customFormat="1" ht="14.25" customHeight="1">
      <c r="A104" s="234" t="s">
        <v>400</v>
      </c>
      <c r="B104" s="234"/>
      <c r="C104" s="193"/>
      <c r="D104" s="253"/>
      <c r="E104" s="270" t="s">
        <v>264</v>
      </c>
      <c r="F104" s="225"/>
      <c r="G104" s="225"/>
      <c r="H104" s="225"/>
      <c r="I104" s="226"/>
      <c r="J104" s="256"/>
      <c r="L104" s="231"/>
      <c r="M104" s="231"/>
      <c r="N104" s="231"/>
      <c r="O104" s="231"/>
    </row>
    <row r="105" spans="1:15" s="257" customFormat="1" ht="14.25" customHeight="1">
      <c r="A105" s="234" t="s">
        <v>401</v>
      </c>
      <c r="B105" s="234"/>
      <c r="C105" s="193"/>
      <c r="D105" s="253"/>
      <c r="E105" s="270"/>
      <c r="F105" s="225"/>
      <c r="G105" s="225"/>
      <c r="H105" s="225"/>
      <c r="I105" s="226"/>
      <c r="J105" s="256"/>
      <c r="L105" s="231"/>
      <c r="M105" s="231"/>
      <c r="N105" s="231"/>
      <c r="O105" s="231"/>
    </row>
    <row r="106" spans="1:15" s="257" customFormat="1" ht="14.25" customHeight="1">
      <c r="A106" s="234" t="s">
        <v>402</v>
      </c>
      <c r="B106" s="234"/>
      <c r="C106" s="193"/>
      <c r="D106" s="253"/>
      <c r="E106" s="270" t="s">
        <v>265</v>
      </c>
      <c r="F106" s="225"/>
      <c r="G106" s="225"/>
      <c r="H106" s="225"/>
      <c r="I106" s="226"/>
      <c r="J106" s="256"/>
      <c r="L106" s="231"/>
      <c r="M106" s="231"/>
      <c r="N106" s="231"/>
      <c r="O106" s="231"/>
    </row>
    <row r="107" spans="1:15" ht="14.25" customHeight="1">
      <c r="A107" s="234"/>
      <c r="B107" s="234"/>
      <c r="C107" s="193"/>
      <c r="D107" s="253"/>
      <c r="E107" s="264"/>
      <c r="F107" s="264"/>
      <c r="G107" s="264"/>
      <c r="H107" s="264"/>
      <c r="I107" s="265"/>
      <c r="J107" s="256"/>
      <c r="L107" s="224"/>
      <c r="M107" s="224"/>
      <c r="N107" s="224"/>
      <c r="O107" s="224"/>
    </row>
    <row r="108" spans="1:10" ht="14.25" customHeight="1">
      <c r="A108" s="236"/>
      <c r="B108" s="234"/>
      <c r="C108" s="238"/>
      <c r="D108" s="266"/>
      <c r="E108" s="267"/>
      <c r="F108" s="267"/>
      <c r="G108" s="267"/>
      <c r="H108" s="267"/>
      <c r="I108" s="267"/>
      <c r="J108" s="268"/>
    </row>
  </sheetData>
  <sheetProtection password="E4D4" sheet="1" objects="1" scenarios="1"/>
  <mergeCells count="65">
    <mergeCell ref="E8:I8"/>
    <mergeCell ref="H13:I13"/>
    <mergeCell ref="H14:I14"/>
    <mergeCell ref="E17:I17"/>
    <mergeCell ref="E20:I20"/>
    <mergeCell ref="E21:I21"/>
    <mergeCell ref="E22:I22"/>
    <mergeCell ref="E23:I23"/>
    <mergeCell ref="E24:I24"/>
    <mergeCell ref="E25:I25"/>
    <mergeCell ref="E26:I26"/>
    <mergeCell ref="E28:I28"/>
    <mergeCell ref="E29:I29"/>
    <mergeCell ref="E30:I30"/>
    <mergeCell ref="E31:I31"/>
    <mergeCell ref="E32:I32"/>
    <mergeCell ref="E34:I34"/>
    <mergeCell ref="E35:I35"/>
    <mergeCell ref="E36:I36"/>
    <mergeCell ref="E37:I37"/>
    <mergeCell ref="E38:I38"/>
    <mergeCell ref="E40:I40"/>
    <mergeCell ref="E41:I41"/>
    <mergeCell ref="E42:I42"/>
    <mergeCell ref="E44:I44"/>
    <mergeCell ref="E45:I45"/>
    <mergeCell ref="E47:I47"/>
    <mergeCell ref="E48:I48"/>
    <mergeCell ref="E49:I49"/>
    <mergeCell ref="E51:E54"/>
    <mergeCell ref="F51:I51"/>
    <mergeCell ref="F52:F54"/>
    <mergeCell ref="G52:G54"/>
    <mergeCell ref="H52:H54"/>
    <mergeCell ref="I52:I54"/>
    <mergeCell ref="F55:F56"/>
    <mergeCell ref="G55:G56"/>
    <mergeCell ref="H55:H56"/>
    <mergeCell ref="I55:I56"/>
    <mergeCell ref="E62:I62"/>
    <mergeCell ref="E64:I64"/>
    <mergeCell ref="E65:I65"/>
    <mergeCell ref="E66:I66"/>
    <mergeCell ref="E68:I68"/>
    <mergeCell ref="E69:I69"/>
    <mergeCell ref="E71:I71"/>
    <mergeCell ref="E73:I73"/>
    <mergeCell ref="E75:I75"/>
    <mergeCell ref="E76:I76"/>
    <mergeCell ref="E78:I78"/>
    <mergeCell ref="E80:I80"/>
    <mergeCell ref="E81:I81"/>
    <mergeCell ref="E82:I82"/>
    <mergeCell ref="E83:I83"/>
    <mergeCell ref="E84:I84"/>
    <mergeCell ref="E85:I85"/>
    <mergeCell ref="E86:I86"/>
    <mergeCell ref="E87:I87"/>
    <mergeCell ref="E99:I99"/>
    <mergeCell ref="E88:I88"/>
    <mergeCell ref="E89:I89"/>
    <mergeCell ref="E90:I90"/>
    <mergeCell ref="E92:I92"/>
    <mergeCell ref="E93:I93"/>
    <mergeCell ref="E98:I98"/>
  </mergeCells>
  <dataValidations count="1">
    <dataValidation type="textLength" allowBlank="1" showInputMessage="1" showErrorMessage="1" sqref="I11:I12 I61 I49:I50 I45:I46 I38:I39 I32:I33 I26:I27 I18:I19 I15:I16 I67 I70 I72 I74 I76:I91 I94:I107">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sheetPr codeName="Лист11">
    <pageSetUpPr fitToPage="1"/>
  </sheetPr>
  <dimension ref="A1:H22"/>
  <sheetViews>
    <sheetView showGridLines="0" zoomScalePageLayoutView="0" workbookViewId="0" topLeftCell="D5">
      <selection activeCell="I13" sqref="I13"/>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747</v>
      </c>
      <c r="G1" s="201" t="s">
        <v>748</v>
      </c>
      <c r="H1" s="202"/>
    </row>
    <row r="2" ht="11.25" hidden="1"/>
    <row r="3" ht="11.25" hidden="1"/>
    <row r="4" ht="11.25" hidden="1">
      <c r="H4" s="145"/>
    </row>
    <row r="5" ht="11.25">
      <c r="H5" s="209" t="str">
        <f>FORMCODE</f>
        <v>WARM.OPENINFO.TARIF.4.178</v>
      </c>
    </row>
    <row r="6" ht="11.25">
      <c r="H6" s="209" t="str">
        <f>VERSION</f>
        <v>Версия 3.0</v>
      </c>
    </row>
    <row r="7" ht="11.25" customHeight="1" thickBot="1">
      <c r="H7" s="145"/>
    </row>
    <row r="8" spans="5:8" ht="34.5" customHeight="1">
      <c r="E8" s="349" t="s">
        <v>756</v>
      </c>
      <c r="F8" s="350"/>
      <c r="G8" s="350"/>
      <c r="H8" s="351"/>
    </row>
    <row r="9" spans="5:8" ht="15" customHeight="1">
      <c r="E9" s="352" t="str">
        <f>COMPANY</f>
        <v>ООО "Газпром трансгаз Санкт-Петербург"</v>
      </c>
      <c r="F9" s="353"/>
      <c r="G9" s="353"/>
      <c r="H9" s="354"/>
    </row>
    <row r="10" spans="5:8" ht="15" customHeight="1" thickBot="1">
      <c r="E10" s="355" t="str">
        <f>YEAR_PERIOD&amp;" год"</f>
        <v>2018 год</v>
      </c>
      <c r="F10" s="356"/>
      <c r="G10" s="356"/>
      <c r="H10" s="357"/>
    </row>
    <row r="11" spans="5:8" ht="11.25" customHeight="1">
      <c r="E11" s="151"/>
      <c r="F11" s="152"/>
      <c r="G11" s="153"/>
      <c r="H11" s="154"/>
    </row>
    <row r="12" spans="5:8" ht="12" thickBot="1">
      <c r="E12" s="155"/>
      <c r="F12" s="156"/>
      <c r="G12" s="157"/>
      <c r="H12" s="158"/>
    </row>
    <row r="13" spans="1:8" s="206" customFormat="1" ht="48.75" customHeight="1">
      <c r="A13" s="205" t="s">
        <v>749</v>
      </c>
      <c r="C13" s="207"/>
      <c r="E13" s="208"/>
      <c r="F13" s="221" t="s">
        <v>757</v>
      </c>
      <c r="G13" s="215" t="s">
        <v>130</v>
      </c>
      <c r="H13" s="210"/>
    </row>
    <row r="14" spans="1:8" s="206" customFormat="1" ht="48.75" customHeight="1">
      <c r="A14" s="205" t="s">
        <v>750</v>
      </c>
      <c r="C14" s="207"/>
      <c r="E14" s="208"/>
      <c r="F14" s="216" t="s">
        <v>758</v>
      </c>
      <c r="G14" s="217" t="s">
        <v>130</v>
      </c>
      <c r="H14" s="210"/>
    </row>
    <row r="15" spans="1:8" s="206" customFormat="1" ht="41.25" customHeight="1">
      <c r="A15" s="205" t="s">
        <v>751</v>
      </c>
      <c r="C15" s="207"/>
      <c r="E15" s="208"/>
      <c r="F15" s="222" t="s">
        <v>759</v>
      </c>
      <c r="G15" s="287" t="s">
        <v>130</v>
      </c>
      <c r="H15" s="210"/>
    </row>
    <row r="16" spans="1:8" s="206" customFormat="1" ht="48.75" customHeight="1">
      <c r="A16" s="205" t="s">
        <v>752</v>
      </c>
      <c r="C16" s="207"/>
      <c r="E16" s="208"/>
      <c r="F16" s="277" t="str">
        <f>"1 полугодие "&amp;YEAR_PERIOD&amp;" г."</f>
        <v>1 полугодие 2018 г.</v>
      </c>
      <c r="G16" s="281" t="s">
        <v>130</v>
      </c>
      <c r="H16" s="210"/>
    </row>
    <row r="17" spans="1:8" s="206" customFormat="1" ht="48.75" customHeight="1">
      <c r="A17" s="205" t="s">
        <v>753</v>
      </c>
      <c r="C17" s="207"/>
      <c r="E17" s="208"/>
      <c r="F17" s="277" t="str">
        <f>"2 полугодие "&amp;YEAR_PERIOD&amp;" г."</f>
        <v>2 полугодие 2018 г.</v>
      </c>
      <c r="G17" s="281" t="s">
        <v>130</v>
      </c>
      <c r="H17" s="210"/>
    </row>
    <row r="18" spans="1:8" s="206" customFormat="1" ht="48.75" customHeight="1">
      <c r="A18" s="205" t="s">
        <v>754</v>
      </c>
      <c r="C18" s="207"/>
      <c r="E18" s="208"/>
      <c r="F18" s="280" t="s">
        <v>760</v>
      </c>
      <c r="G18" s="281" t="s">
        <v>130</v>
      </c>
      <c r="H18" s="210"/>
    </row>
    <row r="19" spans="1:8" s="206" customFormat="1" ht="48.75" customHeight="1" thickBot="1">
      <c r="A19" s="205" t="s">
        <v>762</v>
      </c>
      <c r="C19" s="207"/>
      <c r="E19" s="208"/>
      <c r="F19" s="218" t="s">
        <v>761</v>
      </c>
      <c r="G19" s="284" t="s">
        <v>130</v>
      </c>
      <c r="H19" s="210"/>
    </row>
    <row r="20" spans="5:8" ht="11.25" customHeight="1">
      <c r="E20" s="160"/>
      <c r="F20" s="161"/>
      <c r="G20" s="162"/>
      <c r="H20" s="163"/>
    </row>
    <row r="21" spans="5:8" ht="11.25">
      <c r="E21" s="151"/>
      <c r="F21" s="152"/>
      <c r="G21" s="153"/>
      <c r="H21" s="154"/>
    </row>
    <row r="22" spans="6:7" ht="49.5" customHeight="1">
      <c r="F22" s="358"/>
      <c r="G22" s="358"/>
    </row>
  </sheetData>
  <sheetProtection password="E4D4" sheet="1" objects="1" scenarios="1" formatColumns="0" formatRows="0"/>
  <mergeCells count="4">
    <mergeCell ref="E8:H8"/>
    <mergeCell ref="E9:H9"/>
    <mergeCell ref="E10:H10"/>
    <mergeCell ref="F22:G22"/>
  </mergeCells>
  <dataValidations count="1">
    <dataValidation type="list" allowBlank="1" showInputMessage="1" sqref="G13">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sheetPr codeName="Sheet_08">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3" hidden="1" customWidth="1"/>
    <col min="3" max="3" width="15.7109375" style="0" customWidth="1"/>
    <col min="5" max="5" width="22.140625" style="0" customWidth="1"/>
    <col min="6" max="6" width="59.28125" style="0" customWidth="1"/>
    <col min="7" max="7" width="16.28125" style="0" customWidth="1"/>
  </cols>
  <sheetData>
    <row r="1" s="43" customFormat="1" ht="11.25" hidden="1"/>
    <row r="2" s="43" customFormat="1" ht="11.25" hidden="1"/>
    <row r="3" s="43" customFormat="1" ht="11.25" hidden="1"/>
    <row r="4" spans="7:8" ht="11.25">
      <c r="G4" s="292" t="str">
        <f>FORMCODE</f>
        <v>WARM.OPENINFO.TARIF.4.178</v>
      </c>
      <c r="H4" s="292"/>
    </row>
    <row r="5" spans="7:8" ht="11.25">
      <c r="G5" s="292" t="str">
        <f>VERSION</f>
        <v>Версия 3.0</v>
      </c>
      <c r="H5" s="292"/>
    </row>
    <row r="6" spans="7:8" ht="11.25">
      <c r="G6" s="42"/>
      <c r="H6" s="42"/>
    </row>
    <row r="7" spans="7:8" ht="12" thickBot="1">
      <c r="G7" s="395"/>
      <c r="H7" s="395"/>
    </row>
    <row r="8" spans="1:8" s="79" customFormat="1" ht="15" customHeight="1">
      <c r="A8" s="78"/>
      <c r="B8" s="78"/>
      <c r="D8" s="396" t="s">
        <v>36</v>
      </c>
      <c r="E8" s="397"/>
      <c r="F8" s="397"/>
      <c r="G8" s="397"/>
      <c r="H8" s="398"/>
    </row>
    <row r="9" spans="1:8" s="79" customFormat="1" ht="15" customHeight="1" thickBot="1">
      <c r="A9" s="78"/>
      <c r="B9" s="78"/>
      <c r="D9" s="399" t="str">
        <f>COMPANY</f>
        <v>ООО "Газпром трансгаз Санкт-Петербург"</v>
      </c>
      <c r="E9" s="400"/>
      <c r="F9" s="400"/>
      <c r="G9" s="400"/>
      <c r="H9" s="401"/>
    </row>
    <row r="10" spans="4:8" ht="11.25">
      <c r="D10" s="402"/>
      <c r="E10" s="402"/>
      <c r="F10" s="402"/>
      <c r="G10" s="402"/>
      <c r="H10" s="402"/>
    </row>
    <row r="11" spans="4:8" ht="15" customHeight="1" thickBot="1">
      <c r="D11" s="30"/>
      <c r="E11" s="31"/>
      <c r="F11" s="31"/>
      <c r="G11" s="31"/>
      <c r="H11" s="34"/>
    </row>
    <row r="12" spans="4:8" ht="29.25" customHeight="1">
      <c r="D12" s="29"/>
      <c r="E12" s="389"/>
      <c r="F12" s="390"/>
      <c r="G12" s="391"/>
      <c r="H12" s="35"/>
    </row>
    <row r="13" spans="4:8" ht="29.25" customHeight="1">
      <c r="D13" s="29"/>
      <c r="E13" s="392"/>
      <c r="F13" s="393"/>
      <c r="G13" s="394"/>
      <c r="H13" s="35"/>
    </row>
    <row r="14" spans="4:8" ht="29.25" customHeight="1">
      <c r="D14" s="29"/>
      <c r="E14" s="403"/>
      <c r="F14" s="404"/>
      <c r="G14" s="405"/>
      <c r="H14" s="35"/>
    </row>
    <row r="15" spans="4:8" ht="29.25" customHeight="1">
      <c r="D15" s="29"/>
      <c r="E15" s="403"/>
      <c r="F15" s="404"/>
      <c r="G15" s="405"/>
      <c r="H15" s="35"/>
    </row>
    <row r="16" spans="4:8" ht="29.25" customHeight="1">
      <c r="D16" s="29"/>
      <c r="E16" s="403"/>
      <c r="F16" s="404"/>
      <c r="G16" s="405"/>
      <c r="H16" s="35"/>
    </row>
    <row r="17" spans="4:8" ht="29.25" customHeight="1">
      <c r="D17" s="29"/>
      <c r="E17" s="403"/>
      <c r="F17" s="404"/>
      <c r="G17" s="405"/>
      <c r="H17" s="35"/>
    </row>
    <row r="18" spans="4:8" ht="29.25" customHeight="1">
      <c r="D18" s="29"/>
      <c r="E18" s="403"/>
      <c r="F18" s="404"/>
      <c r="G18" s="405"/>
      <c r="H18" s="35"/>
    </row>
    <row r="19" spans="1:8" s="50" customFormat="1" ht="29.25" customHeight="1">
      <c r="A19" s="51"/>
      <c r="B19" s="51"/>
      <c r="D19" s="29"/>
      <c r="E19" s="403"/>
      <c r="F19" s="404"/>
      <c r="G19" s="405"/>
      <c r="H19" s="35"/>
    </row>
    <row r="20" spans="1:8" s="50" customFormat="1" ht="29.25" customHeight="1">
      <c r="A20" s="51"/>
      <c r="B20" s="51"/>
      <c r="D20" s="29"/>
      <c r="E20" s="403"/>
      <c r="F20" s="404"/>
      <c r="G20" s="405"/>
      <c r="H20" s="35"/>
    </row>
    <row r="21" spans="1:8" s="50" customFormat="1" ht="29.25" customHeight="1" thickBot="1">
      <c r="A21" s="51"/>
      <c r="B21" s="51"/>
      <c r="D21" s="29"/>
      <c r="E21" s="406"/>
      <c r="F21" s="407"/>
      <c r="G21" s="408"/>
      <c r="H21" s="35"/>
    </row>
    <row r="22" spans="4:8" ht="15" customHeight="1">
      <c r="D22" s="32"/>
      <c r="E22" s="33"/>
      <c r="F22" s="33"/>
      <c r="G22" s="33"/>
      <c r="H22" s="36"/>
    </row>
  </sheetData>
  <sheetProtection password="E4D4" sheet="1" formatColumns="0" formatRows="0"/>
  <mergeCells count="16">
    <mergeCell ref="E20:G20"/>
    <mergeCell ref="E21:G21"/>
    <mergeCell ref="E14:G14"/>
    <mergeCell ref="E15:G15"/>
    <mergeCell ref="E18:G18"/>
    <mergeCell ref="E19:G19"/>
    <mergeCell ref="E16:G16"/>
    <mergeCell ref="E17:G17"/>
    <mergeCell ref="E12:G12"/>
    <mergeCell ref="E13:G13"/>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9:R14"/>
  <sheetViews>
    <sheetView showGridLines="0" zoomScalePageLayoutView="0" workbookViewId="0" topLeftCell="A1">
      <selection activeCell="A10" sqref="A10:M14"/>
    </sheetView>
  </sheetViews>
  <sheetFormatPr defaultColWidth="9.140625" defaultRowHeight="11.25"/>
  <cols>
    <col min="1" max="2" width="9.140625" style="1" customWidth="1"/>
    <col min="3" max="3" width="12.7109375" style="1" customWidth="1"/>
    <col min="4" max="4" width="9.140625" style="1" customWidth="1"/>
    <col min="5" max="5" width="16.28125" style="1" customWidth="1"/>
    <col min="6" max="6" width="20.421875" style="1" customWidth="1"/>
    <col min="7" max="16" width="9.140625" style="1" customWidth="1"/>
    <col min="17" max="18" width="9.140625" style="144" customWidth="1"/>
    <col min="19" max="16384" width="9.140625" style="1" customWidth="1"/>
  </cols>
  <sheetData>
    <row r="9" spans="17:18" ht="11.25">
      <c r="Q9" s="125"/>
      <c r="R9" s="125"/>
    </row>
    <row r="10" spans="1:18" ht="22.5">
      <c r="A10" s="125"/>
      <c r="B10" s="125">
        <f>ROW(B14)-ROW()+1</f>
        <v>5</v>
      </c>
      <c r="C10" s="126" t="s">
        <v>63</v>
      </c>
      <c r="D10" s="127"/>
      <c r="E10" s="128"/>
      <c r="F10" s="129"/>
      <c r="G10" s="130" t="s">
        <v>64</v>
      </c>
      <c r="H10" s="131">
        <f>SUMIF($Q11:$Q14,"="&amp;$R10,H11:H14)</f>
        <v>0</v>
      </c>
      <c r="I10" s="131">
        <f>SUMIF($Q11:$Q14,"="&amp;$R10,I11:I14)</f>
        <v>0</v>
      </c>
      <c r="J10" s="131">
        <f>SUMIF($Q11:$Q14,"="&amp;$R10,J11:J14)</f>
        <v>0</v>
      </c>
      <c r="K10" s="131">
        <f>I10-J10</f>
        <v>0</v>
      </c>
      <c r="L10" s="132">
        <f>ROUND(H10+I10,2)</f>
        <v>0</v>
      </c>
      <c r="M10" s="133"/>
      <c r="Q10" s="125">
        <v>1</v>
      </c>
      <c r="R10" s="125">
        <v>2</v>
      </c>
    </row>
    <row r="11" spans="1:18" ht="11.25">
      <c r="A11" s="125"/>
      <c r="B11" s="125">
        <v>3</v>
      </c>
      <c r="D11" s="127"/>
      <c r="E11" s="134"/>
      <c r="F11" s="129"/>
      <c r="G11" s="135" t="s">
        <v>64</v>
      </c>
      <c r="H11" s="131">
        <f>ROUND(H12*H13,2)</f>
        <v>0</v>
      </c>
      <c r="I11" s="131">
        <f>ROUND(I12*I13,2)</f>
        <v>0</v>
      </c>
      <c r="J11" s="131">
        <f>I11-K11</f>
        <v>0</v>
      </c>
      <c r="K11" s="131">
        <f>ROUND(K12*K13,2)</f>
        <v>0</v>
      </c>
      <c r="L11" s="132">
        <f>ROUND(H11+I11,2)</f>
        <v>0</v>
      </c>
      <c r="M11" s="133"/>
      <c r="Q11" s="125">
        <v>2</v>
      </c>
      <c r="R11" s="125"/>
    </row>
    <row r="12" spans="1:18" ht="11.25">
      <c r="A12" s="125"/>
      <c r="B12" s="125"/>
      <c r="D12" s="127"/>
      <c r="E12" s="134" t="str">
        <f>E11&amp;"1."</f>
        <v>1.</v>
      </c>
      <c r="F12" s="136" t="s">
        <v>65</v>
      </c>
      <c r="G12" s="135" t="s">
        <v>66</v>
      </c>
      <c r="H12" s="137"/>
      <c r="I12" s="138"/>
      <c r="J12" s="131">
        <f>IF(J13=0,0,J11/J13)</f>
        <v>0</v>
      </c>
      <c r="K12" s="138"/>
      <c r="L12" s="132">
        <f>IF(L13=0,0,L11/L13)</f>
        <v>0</v>
      </c>
      <c r="M12" s="133"/>
      <c r="Q12" s="125"/>
      <c r="R12" s="125"/>
    </row>
    <row r="13" spans="1:18" ht="11.25">
      <c r="A13" s="125"/>
      <c r="B13" s="125"/>
      <c r="D13" s="127"/>
      <c r="E13" s="134" t="str">
        <f>E11&amp;"2."</f>
        <v>2.</v>
      </c>
      <c r="F13" s="139" t="s">
        <v>67</v>
      </c>
      <c r="G13" s="135" t="s">
        <v>68</v>
      </c>
      <c r="H13" s="137"/>
      <c r="I13" s="138"/>
      <c r="J13" s="131">
        <f>I13-K13</f>
        <v>0</v>
      </c>
      <c r="K13" s="138"/>
      <c r="L13" s="132">
        <f>ROUND(H13+I13,2)</f>
        <v>0</v>
      </c>
      <c r="M13" s="133"/>
      <c r="Q13" s="125"/>
      <c r="R13" s="125"/>
    </row>
    <row r="14" spans="1:18" ht="11.25">
      <c r="A14" s="125"/>
      <c r="B14" s="125">
        <v>3</v>
      </c>
      <c r="D14" s="127"/>
      <c r="E14" s="140"/>
      <c r="F14" s="141"/>
      <c r="G14" s="141" t="s">
        <v>69</v>
      </c>
      <c r="H14" s="142"/>
      <c r="I14" s="142"/>
      <c r="J14" s="142"/>
      <c r="K14" s="142"/>
      <c r="L14" s="143"/>
      <c r="M14" s="133"/>
      <c r="Q14" s="125"/>
      <c r="R14" s="125"/>
    </row>
  </sheetData>
  <sheetProtection formatColumns="0" formatRows="0"/>
  <dataValidations count="3">
    <dataValidation allowBlank="1" showInputMessage="1" showErrorMessage="1" promptTitle="Наименование поставщика" prompt="Введите наименование поставщика тепловой энергии" sqref="F10"/>
    <dataValidation type="list" allowBlank="1" showInputMessage="1" showErrorMessage="1" promptTitle="Вид носителя" prompt="Выберите вид носителя из выпадающего списка" sqref="F11">
      <formula1>TN_GROUP</formula1>
    </dataValidation>
    <dataValidation type="decimal" allowBlank="1" showInputMessage="1" showErrorMessage="1" errorTitle="Ввод данных" error="Должно быть положительным ЧИСЛОМ!" sqref="H12:J13 K13 J11 K12:L12">
      <formula1>0</formula1>
      <formula2>9.99999999999999E+50</formula2>
    </dataValidation>
  </dataValidations>
  <hyperlinks>
    <hyperlink ref="G14" location="'Калькуляция тепло'!A1" display="Добавить вид носителя"/>
    <hyperlink ref="C10" location="'Калькуляция тепло'!A1" display="Удалить поставщика"/>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E16" sqref="E16"/>
    </sheetView>
  </sheetViews>
  <sheetFormatPr defaultColWidth="9.140625" defaultRowHeight="11.25"/>
  <cols>
    <col min="1" max="2" width="0" style="43" hidden="1" customWidth="1"/>
    <col min="5" max="5" width="26.57421875" style="0" customWidth="1"/>
    <col min="6" max="6" width="63.140625" style="0" customWidth="1"/>
    <col min="7" max="7" width="16.28125" style="0" customWidth="1"/>
  </cols>
  <sheetData>
    <row r="1" s="43" customFormat="1" ht="11.25" hidden="1"/>
    <row r="2" s="43" customFormat="1" ht="11.25" hidden="1"/>
    <row r="3" s="43" customFormat="1" ht="11.25" hidden="1"/>
    <row r="4" ht="11.25">
      <c r="H4" s="42"/>
    </row>
    <row r="5" ht="12" thickBot="1">
      <c r="H5" s="42"/>
    </row>
    <row r="6" spans="1:8" s="79" customFormat="1" ht="15" customHeight="1">
      <c r="A6" s="78"/>
      <c r="B6" s="78"/>
      <c r="D6" s="396" t="s">
        <v>22</v>
      </c>
      <c r="E6" s="397"/>
      <c r="F6" s="397"/>
      <c r="G6" s="397"/>
      <c r="H6" s="398"/>
    </row>
    <row r="7" spans="1:8" s="79" customFormat="1" ht="15" customHeight="1" thickBot="1">
      <c r="A7" s="78"/>
      <c r="B7" s="78"/>
      <c r="D7" s="399" t="str">
        <f>Титульный!F14</f>
        <v>ООО "Газпром трансгаз Санкт-Петербург"</v>
      </c>
      <c r="E7" s="400"/>
      <c r="F7" s="400"/>
      <c r="G7" s="400"/>
      <c r="H7" s="401"/>
    </row>
    <row r="8" spans="4:8" ht="11.25">
      <c r="D8" s="409"/>
      <c r="E8" s="409"/>
      <c r="F8" s="409"/>
      <c r="G8" s="409"/>
      <c r="H8" s="409"/>
    </row>
    <row r="9" spans="4:8" ht="15" customHeight="1" thickBot="1">
      <c r="D9" s="30"/>
      <c r="E9" s="31"/>
      <c r="F9" s="31"/>
      <c r="G9" s="31"/>
      <c r="H9" s="34"/>
    </row>
    <row r="10" spans="4:8" ht="18" customHeight="1" thickBot="1">
      <c r="D10" s="29"/>
      <c r="E10" s="53" t="s">
        <v>23</v>
      </c>
      <c r="F10" s="54" t="s">
        <v>24</v>
      </c>
      <c r="G10" s="55" t="s">
        <v>25</v>
      </c>
      <c r="H10" s="35"/>
    </row>
    <row r="11" spans="1:8" s="50" customFormat="1" ht="15" customHeight="1">
      <c r="A11" s="51"/>
      <c r="B11" s="51"/>
      <c r="D11" s="29"/>
      <c r="E11" s="52">
        <v>1</v>
      </c>
      <c r="F11" s="38">
        <v>2</v>
      </c>
      <c r="G11" s="38">
        <v>3</v>
      </c>
      <c r="H11" s="35"/>
    </row>
    <row r="12" spans="1:8" s="50" customFormat="1" ht="12.75" customHeight="1">
      <c r="A12" s="51"/>
      <c r="B12" s="51"/>
      <c r="D12" s="29"/>
      <c r="E12" s="101"/>
      <c r="F12" s="57"/>
      <c r="G12" s="56"/>
      <c r="H12" s="35"/>
    </row>
    <row r="13" spans="1:8" s="50" customFormat="1" ht="11.25" hidden="1">
      <c r="A13" s="51"/>
      <c r="B13" s="51"/>
      <c r="D13" s="29"/>
      <c r="E13" s="58"/>
      <c r="F13" s="57"/>
      <c r="G13" s="56"/>
      <c r="H13" s="35"/>
    </row>
    <row r="14" spans="4:8" ht="15" customHeight="1">
      <c r="D14" s="32"/>
      <c r="E14" s="33"/>
      <c r="F14" s="33"/>
      <c r="G14" s="33"/>
      <c r="H14" s="36"/>
    </row>
    <row r="16" ht="11.25">
      <c r="E16" s="62"/>
    </row>
    <row r="17" ht="11.25">
      <c r="E17" s="62"/>
    </row>
    <row r="18" ht="11.25">
      <c r="E18" s="62"/>
    </row>
    <row r="19" ht="11.25">
      <c r="E19" s="62"/>
    </row>
    <row r="20" ht="11.25">
      <c r="E20" s="62"/>
    </row>
    <row r="21" ht="11.25">
      <c r="E21" s="62"/>
    </row>
  </sheetData>
  <sheetProtection password="E4D4" sheet="1" objects="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200"/>
  <sheetViews>
    <sheetView showGridLines="0" zoomScale="85" zoomScaleNormal="85" zoomScalePageLayoutView="0" workbookViewId="0" topLeftCell="A7">
      <selection activeCell="K195" sqref="K177:T195"/>
    </sheetView>
  </sheetViews>
  <sheetFormatPr defaultColWidth="21.57421875" defaultRowHeight="11.25"/>
  <cols>
    <col min="1" max="1" width="71.00390625" style="41" customWidth="1"/>
    <col min="2" max="2" width="11.140625" style="12" bestFit="1" customWidth="1"/>
    <col min="3" max="3" width="10.140625" style="27" bestFit="1" customWidth="1"/>
    <col min="4" max="4" width="55.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7" t="s">
        <v>16</v>
      </c>
      <c r="B1" s="37" t="s">
        <v>4</v>
      </c>
      <c r="C1" s="37" t="s">
        <v>5</v>
      </c>
      <c r="D1" s="37" t="s">
        <v>17</v>
      </c>
      <c r="E1" s="12" t="s">
        <v>19</v>
      </c>
    </row>
    <row r="2" spans="1:5" ht="11.25">
      <c r="A2" s="37" t="s">
        <v>413</v>
      </c>
      <c r="B2" s="37" t="s">
        <v>414</v>
      </c>
      <c r="C2" s="37" t="s">
        <v>415</v>
      </c>
      <c r="D2" s="37" t="s">
        <v>416</v>
      </c>
      <c r="E2" s="12">
        <v>26641633</v>
      </c>
    </row>
    <row r="3" spans="1:5" ht="11.25">
      <c r="A3" s="37" t="s">
        <v>417</v>
      </c>
      <c r="B3" s="37" t="s">
        <v>418</v>
      </c>
      <c r="C3" s="37" t="s">
        <v>419</v>
      </c>
      <c r="D3" s="37" t="s">
        <v>420</v>
      </c>
      <c r="E3" s="12">
        <v>26420583</v>
      </c>
    </row>
    <row r="4" spans="1:5" ht="11.25">
      <c r="A4" s="37" t="s">
        <v>421</v>
      </c>
      <c r="B4" s="37" t="s">
        <v>422</v>
      </c>
      <c r="C4" s="37" t="s">
        <v>419</v>
      </c>
      <c r="D4" s="37" t="s">
        <v>423</v>
      </c>
      <c r="E4" s="12">
        <v>28155116</v>
      </c>
    </row>
    <row r="5" spans="1:5" ht="11.25">
      <c r="A5" s="37" t="s">
        <v>424</v>
      </c>
      <c r="B5" s="37" t="s">
        <v>425</v>
      </c>
      <c r="C5" s="37" t="s">
        <v>33</v>
      </c>
      <c r="D5" s="37" t="s">
        <v>426</v>
      </c>
      <c r="E5" s="12">
        <v>28266590</v>
      </c>
    </row>
    <row r="6" spans="1:5" ht="11.25">
      <c r="A6" s="37" t="s">
        <v>427</v>
      </c>
      <c r="B6" s="37" t="s">
        <v>428</v>
      </c>
      <c r="C6" s="37" t="s">
        <v>429</v>
      </c>
      <c r="D6" s="37" t="s">
        <v>430</v>
      </c>
      <c r="E6" s="12">
        <v>26847594</v>
      </c>
    </row>
    <row r="7" spans="1:5" ht="11.25">
      <c r="A7" s="37" t="s">
        <v>431</v>
      </c>
      <c r="B7" s="37" t="s">
        <v>432</v>
      </c>
      <c r="C7" s="37" t="s">
        <v>433</v>
      </c>
      <c r="D7" s="37" t="s">
        <v>434</v>
      </c>
      <c r="E7" s="12">
        <v>26361120</v>
      </c>
    </row>
    <row r="8" spans="1:5" ht="11.25">
      <c r="A8" s="37" t="s">
        <v>435</v>
      </c>
      <c r="B8" s="37" t="s">
        <v>436</v>
      </c>
      <c r="C8" s="37" t="s">
        <v>437</v>
      </c>
      <c r="D8" s="37" t="s">
        <v>438</v>
      </c>
      <c r="E8" s="12">
        <v>26560525</v>
      </c>
    </row>
    <row r="9" spans="1:5" ht="11.25">
      <c r="A9" s="37" t="s">
        <v>439</v>
      </c>
      <c r="B9" s="37" t="s">
        <v>440</v>
      </c>
      <c r="C9" s="37" t="s">
        <v>441</v>
      </c>
      <c r="D9" s="37" t="s">
        <v>442</v>
      </c>
      <c r="E9" s="12">
        <v>28491236</v>
      </c>
    </row>
    <row r="10" spans="1:5" ht="11.25">
      <c r="A10" s="37" t="s">
        <v>443</v>
      </c>
      <c r="B10" s="37" t="s">
        <v>444</v>
      </c>
      <c r="C10" s="37" t="s">
        <v>445</v>
      </c>
      <c r="D10" s="37" t="s">
        <v>426</v>
      </c>
      <c r="E10" s="12">
        <v>28450115</v>
      </c>
    </row>
    <row r="11" spans="1:5" ht="11.25">
      <c r="A11" s="37" t="s">
        <v>446</v>
      </c>
      <c r="B11" s="37" t="s">
        <v>447</v>
      </c>
      <c r="C11" s="37" t="s">
        <v>448</v>
      </c>
      <c r="D11" s="37" t="s">
        <v>449</v>
      </c>
      <c r="E11" s="12">
        <v>26641637</v>
      </c>
    </row>
    <row r="12" spans="1:5" ht="11.25">
      <c r="A12" s="37" t="s">
        <v>450</v>
      </c>
      <c r="B12" s="37" t="s">
        <v>451</v>
      </c>
      <c r="C12" s="37" t="s">
        <v>33</v>
      </c>
      <c r="D12" s="37" t="s">
        <v>449</v>
      </c>
      <c r="E12" s="12">
        <v>27621401</v>
      </c>
    </row>
    <row r="13" spans="1:5" ht="11.25">
      <c r="A13" s="37" t="s">
        <v>452</v>
      </c>
      <c r="B13" s="37" t="s">
        <v>453</v>
      </c>
      <c r="C13" s="37" t="s">
        <v>454</v>
      </c>
      <c r="D13" s="37" t="s">
        <v>455</v>
      </c>
      <c r="E13" s="12">
        <v>26361128</v>
      </c>
    </row>
    <row r="14" spans="1:5" ht="11.25">
      <c r="A14" s="37" t="s">
        <v>456</v>
      </c>
      <c r="B14" s="37" t="s">
        <v>457</v>
      </c>
      <c r="C14" s="37" t="s">
        <v>448</v>
      </c>
      <c r="D14" s="37" t="s">
        <v>426</v>
      </c>
      <c r="E14" s="12">
        <v>28812728</v>
      </c>
    </row>
    <row r="15" spans="1:5" ht="11.25">
      <c r="A15" s="37" t="s">
        <v>458</v>
      </c>
      <c r="B15" s="37" t="s">
        <v>459</v>
      </c>
      <c r="C15" s="37" t="s">
        <v>33</v>
      </c>
      <c r="D15" s="37" t="s">
        <v>426</v>
      </c>
      <c r="E15" s="12">
        <v>27827361</v>
      </c>
    </row>
    <row r="16" spans="1:5" ht="11.25">
      <c r="A16" s="37" t="s">
        <v>460</v>
      </c>
      <c r="B16" s="37" t="s">
        <v>461</v>
      </c>
      <c r="C16" s="37" t="s">
        <v>462</v>
      </c>
      <c r="D16" s="37" t="s">
        <v>449</v>
      </c>
      <c r="E16" s="12">
        <v>26361095</v>
      </c>
    </row>
    <row r="17" spans="1:5" ht="11.25">
      <c r="A17" s="37" t="s">
        <v>463</v>
      </c>
      <c r="B17" s="37" t="s">
        <v>464</v>
      </c>
      <c r="C17" s="37" t="s">
        <v>465</v>
      </c>
      <c r="D17" s="37" t="s">
        <v>449</v>
      </c>
      <c r="E17" s="12">
        <v>28505234</v>
      </c>
    </row>
    <row r="18" spans="1:5" ht="11.25">
      <c r="A18" s="37" t="s">
        <v>466</v>
      </c>
      <c r="B18" s="37" t="s">
        <v>467</v>
      </c>
      <c r="C18" s="37" t="s">
        <v>419</v>
      </c>
      <c r="D18" s="37" t="s">
        <v>468</v>
      </c>
      <c r="E18" s="12">
        <v>26361094</v>
      </c>
    </row>
    <row r="19" spans="1:5" ht="11.25">
      <c r="A19" s="37" t="s">
        <v>469</v>
      </c>
      <c r="B19" s="37" t="s">
        <v>470</v>
      </c>
      <c r="C19" s="37" t="s">
        <v>103</v>
      </c>
      <c r="D19" s="37" t="s">
        <v>471</v>
      </c>
      <c r="E19" s="12">
        <v>26614924</v>
      </c>
    </row>
    <row r="20" spans="1:5" ht="11.25">
      <c r="A20" s="37" t="s">
        <v>472</v>
      </c>
      <c r="B20" s="37" t="s">
        <v>473</v>
      </c>
      <c r="C20" s="37" t="s">
        <v>34</v>
      </c>
      <c r="D20" s="37" t="s">
        <v>449</v>
      </c>
      <c r="E20" s="12">
        <v>27824854</v>
      </c>
    </row>
    <row r="21" spans="1:5" ht="11.25">
      <c r="A21" s="37" t="s">
        <v>474</v>
      </c>
      <c r="B21" s="37" t="s">
        <v>475</v>
      </c>
      <c r="C21" s="37" t="s">
        <v>476</v>
      </c>
      <c r="D21" s="37" t="s">
        <v>477</v>
      </c>
      <c r="E21" s="12">
        <v>26361102</v>
      </c>
    </row>
    <row r="22" spans="1:5" ht="11.25">
      <c r="A22" s="37" t="s">
        <v>478</v>
      </c>
      <c r="B22" s="37" t="s">
        <v>479</v>
      </c>
      <c r="C22" s="37" t="s">
        <v>448</v>
      </c>
      <c r="D22" s="37" t="s">
        <v>449</v>
      </c>
      <c r="E22" s="12">
        <v>30983227</v>
      </c>
    </row>
    <row r="23" spans="1:5" ht="11.25">
      <c r="A23" s="37" t="s">
        <v>480</v>
      </c>
      <c r="B23" s="37" t="s">
        <v>481</v>
      </c>
      <c r="C23" s="37" t="s">
        <v>415</v>
      </c>
      <c r="D23" s="37" t="s">
        <v>449</v>
      </c>
      <c r="E23" s="12">
        <v>28796102</v>
      </c>
    </row>
    <row r="24" spans="1:5" ht="11.25">
      <c r="A24" s="37" t="s">
        <v>482</v>
      </c>
      <c r="B24" s="37" t="s">
        <v>483</v>
      </c>
      <c r="C24" s="37" t="s">
        <v>448</v>
      </c>
      <c r="D24" s="37" t="s">
        <v>449</v>
      </c>
      <c r="E24" s="12">
        <v>27823351</v>
      </c>
    </row>
    <row r="25" spans="1:5" ht="11.25">
      <c r="A25" s="37" t="s">
        <v>484</v>
      </c>
      <c r="B25" s="37" t="s">
        <v>485</v>
      </c>
      <c r="C25" s="37" t="s">
        <v>419</v>
      </c>
      <c r="D25" s="37" t="s">
        <v>449</v>
      </c>
      <c r="E25" s="12">
        <v>27628470</v>
      </c>
    </row>
    <row r="26" spans="1:5" ht="11.25">
      <c r="A26" s="37" t="s">
        <v>486</v>
      </c>
      <c r="B26" s="37" t="s">
        <v>487</v>
      </c>
      <c r="C26" s="37" t="s">
        <v>488</v>
      </c>
      <c r="D26" s="37" t="s">
        <v>426</v>
      </c>
      <c r="E26" s="12">
        <v>27551052</v>
      </c>
    </row>
    <row r="27" spans="1:5" ht="11.25">
      <c r="A27" s="37" t="s">
        <v>489</v>
      </c>
      <c r="B27" s="37" t="s">
        <v>490</v>
      </c>
      <c r="C27" s="37" t="s">
        <v>491</v>
      </c>
      <c r="D27" s="37" t="s">
        <v>492</v>
      </c>
      <c r="E27" s="12">
        <v>27307314</v>
      </c>
    </row>
    <row r="28" spans="1:5" ht="11.25">
      <c r="A28" s="37" t="s">
        <v>493</v>
      </c>
      <c r="B28" s="37" t="s">
        <v>494</v>
      </c>
      <c r="C28" s="37" t="s">
        <v>495</v>
      </c>
      <c r="D28" s="37" t="s">
        <v>496</v>
      </c>
      <c r="E28" s="12">
        <v>28155081</v>
      </c>
    </row>
    <row r="29" spans="1:5" ht="11.25">
      <c r="A29" s="37" t="s">
        <v>497</v>
      </c>
      <c r="B29" s="37" t="s">
        <v>498</v>
      </c>
      <c r="C29" s="37" t="s">
        <v>499</v>
      </c>
      <c r="D29" s="37" t="s">
        <v>500</v>
      </c>
      <c r="E29" s="12">
        <v>26828034</v>
      </c>
    </row>
    <row r="30" spans="1:5" ht="11.25">
      <c r="A30" s="37" t="s">
        <v>501</v>
      </c>
      <c r="B30" s="37" t="s">
        <v>502</v>
      </c>
      <c r="C30" s="37" t="s">
        <v>33</v>
      </c>
      <c r="D30" s="37" t="s">
        <v>426</v>
      </c>
      <c r="E30" s="12">
        <v>28042569</v>
      </c>
    </row>
    <row r="31" spans="1:5" ht="11.25">
      <c r="A31" s="37" t="s">
        <v>503</v>
      </c>
      <c r="B31" s="37" t="s">
        <v>504</v>
      </c>
      <c r="C31" s="37" t="s">
        <v>462</v>
      </c>
      <c r="D31" s="37" t="s">
        <v>449</v>
      </c>
      <c r="E31" s="12">
        <v>28143840</v>
      </c>
    </row>
    <row r="32" spans="1:5" ht="11.25">
      <c r="A32" s="37" t="s">
        <v>505</v>
      </c>
      <c r="B32" s="37" t="s">
        <v>506</v>
      </c>
      <c r="C32" s="37" t="s">
        <v>441</v>
      </c>
      <c r="D32" s="37" t="s">
        <v>449</v>
      </c>
      <c r="E32" s="12">
        <v>26590970</v>
      </c>
    </row>
    <row r="33" spans="1:5" ht="11.25">
      <c r="A33" s="37" t="s">
        <v>507</v>
      </c>
      <c r="B33" s="37" t="s">
        <v>508</v>
      </c>
      <c r="C33" s="37" t="s">
        <v>441</v>
      </c>
      <c r="D33" s="37" t="s">
        <v>509</v>
      </c>
      <c r="E33" s="12">
        <v>26555650</v>
      </c>
    </row>
    <row r="34" spans="1:5" ht="11.25">
      <c r="A34" s="37" t="s">
        <v>510</v>
      </c>
      <c r="B34" s="37" t="s">
        <v>511</v>
      </c>
      <c r="C34" s="37" t="s">
        <v>512</v>
      </c>
      <c r="D34" s="37" t="s">
        <v>449</v>
      </c>
      <c r="E34" s="12">
        <v>28152736</v>
      </c>
    </row>
    <row r="35" spans="1:5" ht="11.25">
      <c r="A35" s="37" t="s">
        <v>513</v>
      </c>
      <c r="B35" s="37" t="s">
        <v>514</v>
      </c>
      <c r="C35" s="37" t="s">
        <v>415</v>
      </c>
      <c r="D35" s="37" t="s">
        <v>515</v>
      </c>
      <c r="E35" s="12">
        <v>26533887</v>
      </c>
    </row>
    <row r="36" spans="1:5" ht="11.25">
      <c r="A36" s="37" t="s">
        <v>516</v>
      </c>
      <c r="B36" s="37" t="s">
        <v>517</v>
      </c>
      <c r="C36" s="37" t="s">
        <v>33</v>
      </c>
      <c r="D36" s="37" t="s">
        <v>426</v>
      </c>
      <c r="E36" s="12">
        <v>28042447</v>
      </c>
    </row>
    <row r="37" spans="1:5" ht="11.25">
      <c r="A37" s="37" t="s">
        <v>518</v>
      </c>
      <c r="B37" s="37" t="s">
        <v>436</v>
      </c>
      <c r="C37" s="37" t="s">
        <v>519</v>
      </c>
      <c r="D37" s="37" t="s">
        <v>520</v>
      </c>
      <c r="E37" s="12">
        <v>30427522</v>
      </c>
    </row>
    <row r="38" spans="1:5" ht="11.25">
      <c r="A38" s="37" t="s">
        <v>521</v>
      </c>
      <c r="B38" s="37" t="s">
        <v>522</v>
      </c>
      <c r="C38" s="37" t="s">
        <v>441</v>
      </c>
      <c r="D38" s="37" t="s">
        <v>449</v>
      </c>
      <c r="E38" s="12">
        <v>28855708</v>
      </c>
    </row>
    <row r="39" spans="1:5" ht="11.25">
      <c r="A39" s="37" t="s">
        <v>523</v>
      </c>
      <c r="B39" s="37" t="s">
        <v>524</v>
      </c>
      <c r="C39" s="37" t="s">
        <v>419</v>
      </c>
      <c r="D39" s="37" t="s">
        <v>525</v>
      </c>
      <c r="E39" s="12">
        <v>26422494</v>
      </c>
    </row>
    <row r="40" spans="1:5" ht="11.25">
      <c r="A40" s="37" t="s">
        <v>526</v>
      </c>
      <c r="B40" s="37" t="s">
        <v>527</v>
      </c>
      <c r="C40" s="37" t="s">
        <v>419</v>
      </c>
      <c r="D40" s="37" t="s">
        <v>528</v>
      </c>
      <c r="E40" s="12">
        <v>26361126</v>
      </c>
    </row>
    <row r="41" spans="1:5" ht="11.25">
      <c r="A41" s="37" t="s">
        <v>529</v>
      </c>
      <c r="B41" s="37" t="s">
        <v>530</v>
      </c>
      <c r="C41" s="37" t="s">
        <v>488</v>
      </c>
      <c r="D41" s="37" t="s">
        <v>531</v>
      </c>
      <c r="E41" s="12">
        <v>28274316</v>
      </c>
    </row>
    <row r="42" spans="1:5" ht="11.25">
      <c r="A42" s="37" t="s">
        <v>532</v>
      </c>
      <c r="B42" s="37" t="s">
        <v>533</v>
      </c>
      <c r="C42" s="37" t="s">
        <v>488</v>
      </c>
      <c r="D42" s="37" t="s">
        <v>534</v>
      </c>
      <c r="E42" s="12">
        <v>28867621</v>
      </c>
    </row>
    <row r="43" spans="1:5" ht="11.25">
      <c r="A43" s="37" t="s">
        <v>535</v>
      </c>
      <c r="B43" s="37" t="s">
        <v>536</v>
      </c>
      <c r="C43" s="37" t="s">
        <v>445</v>
      </c>
      <c r="D43" s="37" t="s">
        <v>449</v>
      </c>
      <c r="E43" s="12">
        <v>26361096</v>
      </c>
    </row>
    <row r="44" spans="1:5" ht="11.25">
      <c r="A44" s="37" t="s">
        <v>537</v>
      </c>
      <c r="B44" s="37" t="s">
        <v>538</v>
      </c>
      <c r="C44" s="37" t="s">
        <v>488</v>
      </c>
      <c r="D44" s="37" t="s">
        <v>539</v>
      </c>
      <c r="E44" s="12">
        <v>28042409</v>
      </c>
    </row>
    <row r="45" spans="1:5" ht="11.25">
      <c r="A45" s="37" t="s">
        <v>540</v>
      </c>
      <c r="B45" s="37" t="s">
        <v>541</v>
      </c>
      <c r="C45" s="37" t="s">
        <v>415</v>
      </c>
      <c r="D45" s="37" t="s">
        <v>542</v>
      </c>
      <c r="E45" s="12">
        <v>26361104</v>
      </c>
    </row>
    <row r="46" spans="1:5" ht="11.25">
      <c r="A46" s="37" t="s">
        <v>543</v>
      </c>
      <c r="B46" s="37" t="s">
        <v>544</v>
      </c>
      <c r="C46" s="37" t="s">
        <v>445</v>
      </c>
      <c r="D46" s="37" t="s">
        <v>426</v>
      </c>
      <c r="E46" s="12">
        <v>28042511</v>
      </c>
    </row>
    <row r="47" spans="1:5" ht="11.25">
      <c r="A47" s="37" t="s">
        <v>545</v>
      </c>
      <c r="B47" s="37" t="s">
        <v>546</v>
      </c>
      <c r="C47" s="37" t="s">
        <v>488</v>
      </c>
      <c r="D47" s="37" t="s">
        <v>426</v>
      </c>
      <c r="E47" s="12">
        <v>28794896</v>
      </c>
    </row>
    <row r="48" spans="1:5" ht="22.5">
      <c r="A48" s="41" t="s">
        <v>547</v>
      </c>
      <c r="B48" s="12">
        <v>7810480407</v>
      </c>
      <c r="C48" s="27">
        <v>781101001</v>
      </c>
      <c r="D48" s="12" t="s">
        <v>426</v>
      </c>
      <c r="E48" s="12">
        <v>27812407</v>
      </c>
    </row>
    <row r="49" spans="1:5" ht="33.75">
      <c r="A49" s="41" t="s">
        <v>548</v>
      </c>
      <c r="B49" s="12">
        <v>7805093610</v>
      </c>
      <c r="C49" s="27">
        <v>784301001</v>
      </c>
      <c r="D49" s="12" t="s">
        <v>549</v>
      </c>
      <c r="E49" s="12">
        <v>28493183</v>
      </c>
    </row>
    <row r="50" spans="1:5" ht="22.5">
      <c r="A50" s="41" t="s">
        <v>550</v>
      </c>
      <c r="B50" s="12">
        <v>7827012742</v>
      </c>
      <c r="C50" s="27">
        <v>784301001</v>
      </c>
      <c r="D50" s="12" t="s">
        <v>531</v>
      </c>
      <c r="E50" s="12">
        <v>26422368</v>
      </c>
    </row>
    <row r="51" spans="1:5" ht="22.5">
      <c r="A51" s="41" t="s">
        <v>551</v>
      </c>
      <c r="B51" s="12">
        <v>7805002518</v>
      </c>
      <c r="C51" s="27">
        <v>780501001</v>
      </c>
      <c r="D51" s="12" t="s">
        <v>426</v>
      </c>
      <c r="E51" s="12">
        <v>28042468</v>
      </c>
    </row>
    <row r="52" spans="1:5" ht="22.5">
      <c r="A52" s="41" t="s">
        <v>552</v>
      </c>
      <c r="B52" s="12">
        <v>7806419142</v>
      </c>
      <c r="C52" s="27">
        <v>780601001</v>
      </c>
      <c r="D52" s="12" t="s">
        <v>426</v>
      </c>
      <c r="E52" s="12">
        <v>26597721</v>
      </c>
    </row>
    <row r="53" spans="1:5" ht="22.5">
      <c r="A53" s="41" t="s">
        <v>553</v>
      </c>
      <c r="B53" s="12">
        <v>7728120384</v>
      </c>
      <c r="C53" s="27">
        <v>770501001</v>
      </c>
      <c r="D53" s="12" t="s">
        <v>534</v>
      </c>
      <c r="E53" s="12">
        <v>28072594</v>
      </c>
    </row>
    <row r="54" spans="1:5" ht="22.5">
      <c r="A54" s="41" t="s">
        <v>554</v>
      </c>
      <c r="B54" s="12">
        <v>7820039657</v>
      </c>
      <c r="C54" s="27">
        <v>782001001</v>
      </c>
      <c r="D54" s="12" t="s">
        <v>449</v>
      </c>
      <c r="E54" s="12">
        <v>26533889</v>
      </c>
    </row>
    <row r="55" spans="1:5" ht="22.5">
      <c r="A55" s="41" t="s">
        <v>555</v>
      </c>
      <c r="B55" s="12">
        <v>7816206305</v>
      </c>
      <c r="C55" s="27">
        <v>781601001</v>
      </c>
      <c r="D55" s="12" t="s">
        <v>449</v>
      </c>
      <c r="E55" s="12">
        <v>27997575</v>
      </c>
    </row>
    <row r="56" spans="1:5" ht="22.5">
      <c r="A56" s="41" t="s">
        <v>556</v>
      </c>
      <c r="B56" s="12">
        <v>7810014646</v>
      </c>
      <c r="C56" s="27">
        <v>781001001</v>
      </c>
      <c r="D56" s="12" t="s">
        <v>449</v>
      </c>
      <c r="E56" s="12">
        <v>28135540</v>
      </c>
    </row>
    <row r="57" spans="1:5" ht="22.5">
      <c r="A57" s="41" t="s">
        <v>557</v>
      </c>
      <c r="B57" s="12">
        <v>7814302758</v>
      </c>
      <c r="C57" s="27">
        <v>784101001</v>
      </c>
      <c r="D57" s="12" t="s">
        <v>558</v>
      </c>
      <c r="E57" s="12">
        <v>26361116</v>
      </c>
    </row>
    <row r="58" spans="1:5" ht="22.5">
      <c r="A58" s="41" t="s">
        <v>559</v>
      </c>
      <c r="B58" s="12">
        <v>7830002617</v>
      </c>
      <c r="C58" s="27">
        <v>780101001</v>
      </c>
      <c r="D58" s="12" t="s">
        <v>449</v>
      </c>
      <c r="E58" s="12">
        <v>28042547</v>
      </c>
    </row>
    <row r="59" spans="1:5" ht="22.5">
      <c r="A59" s="41" t="s">
        <v>560</v>
      </c>
      <c r="B59" s="12">
        <v>7831000940</v>
      </c>
      <c r="C59" s="27">
        <v>783501001</v>
      </c>
      <c r="D59" s="12" t="s">
        <v>426</v>
      </c>
      <c r="E59" s="12">
        <v>28943782</v>
      </c>
    </row>
    <row r="60" spans="1:5" ht="22.5">
      <c r="A60" s="41" t="s">
        <v>561</v>
      </c>
      <c r="B60" s="12">
        <v>7804068178</v>
      </c>
      <c r="C60" s="27">
        <v>780401001</v>
      </c>
      <c r="D60" s="12" t="s">
        <v>562</v>
      </c>
      <c r="E60" s="12">
        <v>26361098</v>
      </c>
    </row>
    <row r="61" spans="1:5" ht="11.25">
      <c r="A61" s="41" t="s">
        <v>563</v>
      </c>
      <c r="B61" s="12">
        <v>7814143498</v>
      </c>
      <c r="C61" s="27">
        <v>783601001</v>
      </c>
      <c r="D61" s="12" t="s">
        <v>564</v>
      </c>
      <c r="E61" s="12">
        <v>26555694</v>
      </c>
    </row>
    <row r="62" spans="1:5" ht="22.5">
      <c r="A62" s="41" t="s">
        <v>565</v>
      </c>
      <c r="B62" s="12">
        <v>7801019101</v>
      </c>
      <c r="C62" s="27">
        <v>780101001</v>
      </c>
      <c r="D62" s="12" t="s">
        <v>426</v>
      </c>
      <c r="E62" s="12">
        <v>28458587</v>
      </c>
    </row>
    <row r="63" spans="1:4" ht="22.5">
      <c r="A63" s="41" t="s">
        <v>38</v>
      </c>
      <c r="B63" s="12">
        <v>7826692894</v>
      </c>
      <c r="C63" s="27">
        <v>784101001</v>
      </c>
      <c r="D63" s="12" t="s">
        <v>566</v>
      </c>
    </row>
    <row r="64" spans="1:5" ht="22.5">
      <c r="A64" s="41" t="s">
        <v>567</v>
      </c>
      <c r="B64" s="12">
        <v>7707049388</v>
      </c>
      <c r="C64" s="27">
        <v>784243001</v>
      </c>
      <c r="D64" s="12" t="s">
        <v>426</v>
      </c>
      <c r="E64" s="12">
        <v>28284366</v>
      </c>
    </row>
    <row r="65" spans="1:5" ht="33.75">
      <c r="A65" s="41" t="s">
        <v>568</v>
      </c>
      <c r="B65" s="12">
        <v>7817015769</v>
      </c>
      <c r="C65" s="27">
        <v>783450001</v>
      </c>
      <c r="D65" s="12" t="s">
        <v>569</v>
      </c>
      <c r="E65" s="12">
        <v>28816484</v>
      </c>
    </row>
    <row r="66" spans="1:5" ht="45">
      <c r="A66" s="41" t="s">
        <v>570</v>
      </c>
      <c r="B66" s="12">
        <v>7843300280</v>
      </c>
      <c r="C66" s="27">
        <v>784301001</v>
      </c>
      <c r="D66" s="12" t="s">
        <v>571</v>
      </c>
      <c r="E66" s="12">
        <v>27114822</v>
      </c>
    </row>
    <row r="67" spans="1:5" ht="22.5">
      <c r="A67" s="41" t="s">
        <v>572</v>
      </c>
      <c r="B67" s="12">
        <v>7843311429</v>
      </c>
      <c r="C67" s="27">
        <v>784301001</v>
      </c>
      <c r="D67" s="12" t="s">
        <v>449</v>
      </c>
      <c r="E67" s="12">
        <v>28152625</v>
      </c>
    </row>
    <row r="68" spans="1:5" ht="22.5">
      <c r="A68" s="41" t="s">
        <v>573</v>
      </c>
      <c r="B68" s="12">
        <v>7820309254</v>
      </c>
      <c r="C68" s="27">
        <v>783450001</v>
      </c>
      <c r="D68" s="12" t="s">
        <v>426</v>
      </c>
      <c r="E68" s="12">
        <v>28453706</v>
      </c>
    </row>
    <row r="69" spans="1:5" ht="22.5">
      <c r="A69" s="41" t="s">
        <v>574</v>
      </c>
      <c r="B69" s="12">
        <v>7819310752</v>
      </c>
      <c r="C69" s="27">
        <v>781901001</v>
      </c>
      <c r="D69" s="12" t="s">
        <v>426</v>
      </c>
      <c r="E69" s="12">
        <v>28453728</v>
      </c>
    </row>
    <row r="70" spans="1:5" ht="22.5">
      <c r="A70" s="41" t="s">
        <v>575</v>
      </c>
      <c r="B70" s="12">
        <v>7813054118</v>
      </c>
      <c r="C70" s="27">
        <v>781301001</v>
      </c>
      <c r="D70" s="12" t="s">
        <v>449</v>
      </c>
      <c r="E70" s="12">
        <v>26422350</v>
      </c>
    </row>
    <row r="71" spans="1:5" ht="22.5">
      <c r="A71" s="41" t="s">
        <v>576</v>
      </c>
      <c r="B71" s="12">
        <v>7802067080</v>
      </c>
      <c r="C71" s="27">
        <v>780201001</v>
      </c>
      <c r="D71" s="12" t="s">
        <v>531</v>
      </c>
      <c r="E71" s="12">
        <v>26422149</v>
      </c>
    </row>
    <row r="72" spans="1:5" ht="22.5">
      <c r="A72" s="41" t="s">
        <v>577</v>
      </c>
      <c r="B72" s="12">
        <v>7813045071</v>
      </c>
      <c r="C72" s="27">
        <v>781301001</v>
      </c>
      <c r="D72" s="12" t="s">
        <v>426</v>
      </c>
      <c r="E72" s="12">
        <v>27946694</v>
      </c>
    </row>
    <row r="73" spans="1:5" ht="22.5">
      <c r="A73" s="41" t="s">
        <v>578</v>
      </c>
      <c r="B73" s="12">
        <v>7801591397</v>
      </c>
      <c r="C73" s="27">
        <v>780101001</v>
      </c>
      <c r="D73" s="12" t="s">
        <v>449</v>
      </c>
      <c r="E73" s="12">
        <v>28091987</v>
      </c>
    </row>
    <row r="74" spans="1:5" ht="22.5">
      <c r="A74" s="41" t="s">
        <v>579</v>
      </c>
      <c r="B74" s="12">
        <v>7816222000</v>
      </c>
      <c r="C74" s="27">
        <v>781601001</v>
      </c>
      <c r="D74" s="12" t="s">
        <v>426</v>
      </c>
      <c r="E74" s="12">
        <v>26361118</v>
      </c>
    </row>
    <row r="75" spans="1:5" ht="22.5">
      <c r="A75" s="41" t="s">
        <v>580</v>
      </c>
      <c r="B75" s="12">
        <v>7830000271</v>
      </c>
      <c r="C75" s="27">
        <v>780601001</v>
      </c>
      <c r="D75" s="12" t="s">
        <v>449</v>
      </c>
      <c r="E75" s="12">
        <v>26647768</v>
      </c>
    </row>
    <row r="76" spans="1:5" ht="22.5">
      <c r="A76" s="41" t="s">
        <v>581</v>
      </c>
      <c r="B76" s="12">
        <v>7813425073</v>
      </c>
      <c r="C76" s="27">
        <v>781301001</v>
      </c>
      <c r="D76" s="12" t="s">
        <v>449</v>
      </c>
      <c r="E76" s="12">
        <v>27997553</v>
      </c>
    </row>
    <row r="77" spans="1:5" ht="22.5">
      <c r="A77" s="41" t="s">
        <v>582</v>
      </c>
      <c r="B77" s="12">
        <v>7802005951</v>
      </c>
      <c r="C77" s="27">
        <v>780201001</v>
      </c>
      <c r="D77" s="12" t="s">
        <v>426</v>
      </c>
      <c r="E77" s="12">
        <v>26422100</v>
      </c>
    </row>
    <row r="78" spans="1:5" ht="22.5">
      <c r="A78" s="41" t="s">
        <v>583</v>
      </c>
      <c r="B78" s="12">
        <v>7806008569</v>
      </c>
      <c r="C78" s="27">
        <v>783450001</v>
      </c>
      <c r="D78" s="12" t="s">
        <v>449</v>
      </c>
      <c r="E78" s="12">
        <v>28544720</v>
      </c>
    </row>
    <row r="79" spans="1:5" ht="22.5">
      <c r="A79" s="41" t="s">
        <v>584</v>
      </c>
      <c r="B79" s="12">
        <v>7806005590</v>
      </c>
      <c r="C79" s="27">
        <v>780601001</v>
      </c>
      <c r="D79" s="12" t="s">
        <v>449</v>
      </c>
      <c r="E79" s="12">
        <v>27956327</v>
      </c>
    </row>
    <row r="80" spans="1:5" ht="22.5">
      <c r="A80" s="41" t="s">
        <v>585</v>
      </c>
      <c r="B80" s="12">
        <v>7813047424</v>
      </c>
      <c r="C80" s="27">
        <v>781301001</v>
      </c>
      <c r="D80" s="12" t="s">
        <v>586</v>
      </c>
      <c r="E80" s="12">
        <v>26641618</v>
      </c>
    </row>
    <row r="81" spans="1:5" ht="22.5">
      <c r="A81" s="41" t="s">
        <v>587</v>
      </c>
      <c r="B81" s="12">
        <v>7810301471</v>
      </c>
      <c r="C81" s="27">
        <v>781001001</v>
      </c>
      <c r="D81" s="12" t="s">
        <v>426</v>
      </c>
      <c r="E81" s="12">
        <v>26422098</v>
      </c>
    </row>
    <row r="82" spans="1:5" ht="22.5">
      <c r="A82" s="41" t="s">
        <v>588</v>
      </c>
      <c r="B82" s="12">
        <v>7816067965</v>
      </c>
      <c r="C82" s="27">
        <v>780101001</v>
      </c>
      <c r="D82" s="12" t="s">
        <v>426</v>
      </c>
      <c r="E82" s="12">
        <v>27997479</v>
      </c>
    </row>
    <row r="83" spans="1:5" ht="22.5">
      <c r="A83" s="41" t="s">
        <v>589</v>
      </c>
      <c r="B83" s="12">
        <v>7802071707</v>
      </c>
      <c r="C83" s="27">
        <v>783450001</v>
      </c>
      <c r="D83" s="12" t="s">
        <v>426</v>
      </c>
      <c r="E83" s="12">
        <v>26361091</v>
      </c>
    </row>
    <row r="84" spans="1:5" ht="22.5">
      <c r="A84" s="41" t="s">
        <v>590</v>
      </c>
      <c r="B84" s="12">
        <v>7802205799</v>
      </c>
      <c r="C84" s="27">
        <v>780201001</v>
      </c>
      <c r="D84" s="12" t="s">
        <v>449</v>
      </c>
      <c r="E84" s="12">
        <v>28146440</v>
      </c>
    </row>
    <row r="85" spans="1:5" ht="22.5">
      <c r="A85" s="41" t="s">
        <v>591</v>
      </c>
      <c r="B85" s="12">
        <v>7842335610</v>
      </c>
      <c r="C85" s="27">
        <v>784201001</v>
      </c>
      <c r="D85" s="12" t="s">
        <v>449</v>
      </c>
      <c r="E85" s="12">
        <v>26647775</v>
      </c>
    </row>
    <row r="86" spans="1:5" ht="22.5">
      <c r="A86" s="41" t="s">
        <v>592</v>
      </c>
      <c r="B86" s="12">
        <v>7813045025</v>
      </c>
      <c r="C86" s="27">
        <v>783450001</v>
      </c>
      <c r="D86" s="12" t="s">
        <v>593</v>
      </c>
      <c r="E86" s="12">
        <v>28042181</v>
      </c>
    </row>
    <row r="87" spans="1:5" ht="22.5">
      <c r="A87" s="41" t="s">
        <v>594</v>
      </c>
      <c r="B87" s="12">
        <v>7830002303</v>
      </c>
      <c r="C87" s="27">
        <v>783450001</v>
      </c>
      <c r="D87" s="12" t="s">
        <v>449</v>
      </c>
      <c r="E87" s="12">
        <v>28453717</v>
      </c>
    </row>
    <row r="88" spans="1:5" ht="22.5">
      <c r="A88" s="41" t="s">
        <v>595</v>
      </c>
      <c r="B88" s="12">
        <v>7807013138</v>
      </c>
      <c r="C88" s="27">
        <v>780701001</v>
      </c>
      <c r="D88" s="12" t="s">
        <v>426</v>
      </c>
      <c r="E88" s="12">
        <v>26361107</v>
      </c>
    </row>
    <row r="89" spans="1:5" ht="22.5">
      <c r="A89" s="41" t="s">
        <v>596</v>
      </c>
      <c r="B89" s="12">
        <v>7804040302</v>
      </c>
      <c r="C89" s="27">
        <v>780401001</v>
      </c>
      <c r="D89" s="12" t="s">
        <v>593</v>
      </c>
      <c r="E89" s="12">
        <v>28453744</v>
      </c>
    </row>
    <row r="90" spans="1:5" ht="22.5">
      <c r="A90" s="41" t="s">
        <v>597</v>
      </c>
      <c r="B90" s="12">
        <v>7728156800</v>
      </c>
      <c r="C90" s="27">
        <v>780101001</v>
      </c>
      <c r="D90" s="12" t="s">
        <v>426</v>
      </c>
      <c r="E90" s="12">
        <v>27968093</v>
      </c>
    </row>
    <row r="91" spans="1:5" ht="45">
      <c r="A91" s="41" t="s">
        <v>598</v>
      </c>
      <c r="B91" s="12">
        <v>7825660956</v>
      </c>
      <c r="C91" s="27">
        <v>784201001</v>
      </c>
      <c r="D91" s="12" t="s">
        <v>434</v>
      </c>
      <c r="E91" s="12">
        <v>26361122</v>
      </c>
    </row>
    <row r="92" spans="1:5" ht="22.5">
      <c r="A92" s="41" t="s">
        <v>599</v>
      </c>
      <c r="B92" s="12">
        <v>7802064795</v>
      </c>
      <c r="C92" s="27">
        <v>783450001</v>
      </c>
      <c r="D92" s="12" t="s">
        <v>423</v>
      </c>
      <c r="E92" s="12">
        <v>26422145</v>
      </c>
    </row>
    <row r="93" spans="1:5" ht="22.5">
      <c r="A93" s="41" t="s">
        <v>600</v>
      </c>
      <c r="B93" s="12">
        <v>7813464548</v>
      </c>
      <c r="C93" s="27">
        <v>781301001</v>
      </c>
      <c r="D93" s="12" t="s">
        <v>423</v>
      </c>
      <c r="E93" s="12">
        <v>28152707</v>
      </c>
    </row>
    <row r="94" spans="1:5" ht="22.5">
      <c r="A94" s="41" t="s">
        <v>601</v>
      </c>
      <c r="B94" s="12">
        <v>7802052172</v>
      </c>
      <c r="C94" s="27">
        <v>780201001</v>
      </c>
      <c r="D94" s="12" t="s">
        <v>426</v>
      </c>
      <c r="E94" s="12">
        <v>26422310</v>
      </c>
    </row>
    <row r="95" spans="1:5" ht="45">
      <c r="A95" s="41" t="s">
        <v>602</v>
      </c>
      <c r="B95" s="12">
        <v>7708503727</v>
      </c>
      <c r="C95" s="27">
        <v>780445015</v>
      </c>
      <c r="D95" s="12" t="s">
        <v>603</v>
      </c>
      <c r="E95" s="12">
        <v>26814895</v>
      </c>
    </row>
    <row r="96" spans="1:5" ht="22.5">
      <c r="A96" s="41" t="s">
        <v>604</v>
      </c>
      <c r="B96" s="12">
        <v>7806007100</v>
      </c>
      <c r="C96" s="27">
        <v>783450001</v>
      </c>
      <c r="D96" s="12" t="s">
        <v>449</v>
      </c>
      <c r="E96" s="12">
        <v>26361106</v>
      </c>
    </row>
    <row r="97" spans="1:5" ht="22.5">
      <c r="A97" s="41" t="s">
        <v>605</v>
      </c>
      <c r="B97" s="12">
        <v>7805017514</v>
      </c>
      <c r="C97" s="27">
        <v>780501001</v>
      </c>
      <c r="D97" s="12" t="s">
        <v>426</v>
      </c>
      <c r="E97" s="12">
        <v>28255000</v>
      </c>
    </row>
    <row r="98" spans="1:5" ht="22.5">
      <c r="A98" s="41" t="s">
        <v>606</v>
      </c>
      <c r="B98" s="12">
        <v>7810537540</v>
      </c>
      <c r="C98" s="27">
        <v>783450001</v>
      </c>
      <c r="D98" s="12" t="s">
        <v>426</v>
      </c>
      <c r="E98" s="12">
        <v>26515996</v>
      </c>
    </row>
    <row r="99" spans="1:5" ht="22.5">
      <c r="A99" s="41" t="s">
        <v>607</v>
      </c>
      <c r="B99" s="12">
        <v>7802001308</v>
      </c>
      <c r="C99" s="27">
        <v>783450001</v>
      </c>
      <c r="D99" s="12" t="s">
        <v>449</v>
      </c>
      <c r="E99" s="12">
        <v>26422094</v>
      </c>
    </row>
    <row r="100" spans="1:5" ht="22.5">
      <c r="A100" s="41" t="s">
        <v>608</v>
      </c>
      <c r="B100" s="12">
        <v>7801020019</v>
      </c>
      <c r="C100" s="27">
        <v>780101001</v>
      </c>
      <c r="D100" s="12" t="s">
        <v>449</v>
      </c>
      <c r="E100" s="12">
        <v>26422130</v>
      </c>
    </row>
    <row r="101" spans="1:5" ht="22.5">
      <c r="A101" s="41" t="s">
        <v>609</v>
      </c>
      <c r="B101" s="12">
        <v>7830000680</v>
      </c>
      <c r="C101" s="27">
        <v>780601001</v>
      </c>
      <c r="D101" s="12" t="s">
        <v>426</v>
      </c>
      <c r="E101" s="12">
        <v>28155094</v>
      </c>
    </row>
    <row r="102" spans="1:5" ht="22.5">
      <c r="A102" s="41" t="s">
        <v>610</v>
      </c>
      <c r="B102" s="12">
        <v>7825404448</v>
      </c>
      <c r="C102" s="27">
        <v>783450001</v>
      </c>
      <c r="D102" s="12" t="s">
        <v>531</v>
      </c>
      <c r="E102" s="12">
        <v>28091963</v>
      </c>
    </row>
    <row r="103" spans="1:5" ht="22.5">
      <c r="A103" s="41" t="s">
        <v>611</v>
      </c>
      <c r="B103" s="12">
        <v>7806008745</v>
      </c>
      <c r="C103" s="27">
        <v>780601001</v>
      </c>
      <c r="D103" s="12" t="s">
        <v>531</v>
      </c>
      <c r="E103" s="12">
        <v>27961378</v>
      </c>
    </row>
    <row r="104" spans="1:5" ht="22.5">
      <c r="A104" s="41" t="s">
        <v>612</v>
      </c>
      <c r="B104" s="12">
        <v>7806016697</v>
      </c>
      <c r="C104" s="27">
        <v>780601001</v>
      </c>
      <c r="D104" s="12" t="s">
        <v>426</v>
      </c>
      <c r="E104" s="12">
        <v>28145322</v>
      </c>
    </row>
    <row r="105" spans="1:5" ht="22.5">
      <c r="A105" s="41" t="s">
        <v>613</v>
      </c>
      <c r="B105" s="12">
        <v>7804509545</v>
      </c>
      <c r="C105" s="27">
        <v>780401001</v>
      </c>
      <c r="D105" s="12" t="s">
        <v>449</v>
      </c>
      <c r="E105" s="12">
        <v>28427914</v>
      </c>
    </row>
    <row r="106" spans="1:5" ht="22.5">
      <c r="A106" s="41" t="s">
        <v>614</v>
      </c>
      <c r="B106" s="12">
        <v>7826101774</v>
      </c>
      <c r="C106" s="27">
        <v>783801001</v>
      </c>
      <c r="D106" s="12" t="s">
        <v>449</v>
      </c>
      <c r="E106" s="12">
        <v>26421969</v>
      </c>
    </row>
    <row r="107" spans="1:5" ht="22.5">
      <c r="A107" s="41" t="s">
        <v>615</v>
      </c>
      <c r="B107" s="12">
        <v>7810896892</v>
      </c>
      <c r="C107" s="27">
        <v>781001001</v>
      </c>
      <c r="D107" s="12" t="s">
        <v>426</v>
      </c>
      <c r="E107" s="12">
        <v>28942335</v>
      </c>
    </row>
    <row r="108" spans="1:5" ht="11.25">
      <c r="A108" s="41" t="s">
        <v>616</v>
      </c>
      <c r="B108" s="12">
        <v>7805185251</v>
      </c>
      <c r="C108" s="27">
        <v>781101001</v>
      </c>
      <c r="D108" s="12" t="s">
        <v>564</v>
      </c>
      <c r="E108" s="12">
        <v>26361105</v>
      </c>
    </row>
    <row r="109" spans="1:5" ht="22.5">
      <c r="A109" s="41" t="s">
        <v>617</v>
      </c>
      <c r="B109" s="12">
        <v>7811307571</v>
      </c>
      <c r="C109" s="27">
        <v>781101001</v>
      </c>
      <c r="D109" s="12" t="s">
        <v>426</v>
      </c>
      <c r="E109" s="12">
        <v>28427903</v>
      </c>
    </row>
    <row r="110" spans="1:5" ht="22.5">
      <c r="A110" s="41" t="s">
        <v>618</v>
      </c>
      <c r="B110" s="12">
        <v>7826135075</v>
      </c>
      <c r="C110" s="27">
        <v>781301001</v>
      </c>
      <c r="D110" s="12" t="s">
        <v>426</v>
      </c>
      <c r="E110" s="12">
        <v>27819284</v>
      </c>
    </row>
    <row r="111" spans="1:5" ht="22.5">
      <c r="A111" s="41" t="s">
        <v>619</v>
      </c>
      <c r="B111" s="12">
        <v>7813554914</v>
      </c>
      <c r="C111" s="27">
        <v>781301001</v>
      </c>
      <c r="D111" s="12" t="s">
        <v>426</v>
      </c>
      <c r="E111" s="12">
        <v>28454938</v>
      </c>
    </row>
    <row r="112" spans="1:5" ht="22.5">
      <c r="A112" s="41" t="s">
        <v>620</v>
      </c>
      <c r="B112" s="12">
        <v>7801560631</v>
      </c>
      <c r="C112" s="27">
        <v>780101001</v>
      </c>
      <c r="D112" s="12" t="s">
        <v>593</v>
      </c>
      <c r="E112" s="12">
        <v>28152680</v>
      </c>
    </row>
    <row r="113" spans="1:5" ht="56.25">
      <c r="A113" s="41" t="s">
        <v>621</v>
      </c>
      <c r="B113" s="12">
        <v>7703590927</v>
      </c>
      <c r="C113" s="27">
        <v>785050001</v>
      </c>
      <c r="D113" s="12" t="s">
        <v>622</v>
      </c>
      <c r="E113" s="12">
        <v>26555079</v>
      </c>
    </row>
    <row r="114" spans="1:5" ht="22.5">
      <c r="A114" s="41" t="s">
        <v>623</v>
      </c>
      <c r="B114" s="12">
        <v>7840332364</v>
      </c>
      <c r="C114" s="27">
        <v>784001001</v>
      </c>
      <c r="D114" s="12" t="s">
        <v>449</v>
      </c>
      <c r="E114" s="12">
        <v>28042558</v>
      </c>
    </row>
    <row r="115" spans="1:5" ht="22.5">
      <c r="A115" s="41" t="s">
        <v>624</v>
      </c>
      <c r="B115" s="12">
        <v>7802528743</v>
      </c>
      <c r="C115" s="27">
        <v>781401001</v>
      </c>
      <c r="D115" s="12" t="s">
        <v>426</v>
      </c>
      <c r="E115" s="12">
        <v>30925410</v>
      </c>
    </row>
    <row r="116" spans="1:5" ht="33.75">
      <c r="A116" s="41" t="s">
        <v>625</v>
      </c>
      <c r="B116" s="12">
        <v>7811618471</v>
      </c>
      <c r="C116" s="27">
        <v>781101001</v>
      </c>
      <c r="D116" s="12" t="s">
        <v>626</v>
      </c>
      <c r="E116" s="12">
        <v>26361113</v>
      </c>
    </row>
    <row r="117" spans="1:5" ht="22.5">
      <c r="A117" s="41" t="s">
        <v>627</v>
      </c>
      <c r="B117" s="12">
        <v>4703088415</v>
      </c>
      <c r="C117" s="27">
        <v>781101001</v>
      </c>
      <c r="D117" s="12" t="s">
        <v>449</v>
      </c>
      <c r="E117" s="12">
        <v>27953647</v>
      </c>
    </row>
    <row r="118" spans="1:5" ht="22.5">
      <c r="A118" s="41" t="s">
        <v>628</v>
      </c>
      <c r="B118" s="12">
        <v>7805018099</v>
      </c>
      <c r="C118" s="27">
        <v>781001001</v>
      </c>
      <c r="D118" s="12" t="s">
        <v>449</v>
      </c>
      <c r="E118" s="12">
        <v>26424110</v>
      </c>
    </row>
    <row r="119" spans="1:5" ht="22.5">
      <c r="A119" s="41" t="s">
        <v>629</v>
      </c>
      <c r="B119" s="12">
        <v>7820304249</v>
      </c>
      <c r="C119" s="27">
        <v>782001001</v>
      </c>
      <c r="D119" s="12" t="s">
        <v>426</v>
      </c>
      <c r="E119" s="12">
        <v>26838677</v>
      </c>
    </row>
    <row r="120" spans="1:5" ht="33.75">
      <c r="A120" s="41" t="s">
        <v>630</v>
      </c>
      <c r="B120" s="12">
        <v>7804099257</v>
      </c>
      <c r="C120" s="27">
        <v>784301001</v>
      </c>
      <c r="D120" s="12" t="s">
        <v>631</v>
      </c>
      <c r="E120" s="12">
        <v>28448967</v>
      </c>
    </row>
    <row r="121" spans="1:5" ht="22.5">
      <c r="A121" s="41" t="s">
        <v>632</v>
      </c>
      <c r="B121" s="12">
        <v>7802127477</v>
      </c>
      <c r="C121" s="27">
        <v>780201001</v>
      </c>
      <c r="D121" s="12" t="s">
        <v>426</v>
      </c>
      <c r="E121" s="12">
        <v>26361092</v>
      </c>
    </row>
    <row r="122" spans="1:5" ht="22.5">
      <c r="A122" s="41" t="s">
        <v>633</v>
      </c>
      <c r="B122" s="12">
        <v>7717662353</v>
      </c>
      <c r="C122" s="27">
        <v>781101001</v>
      </c>
      <c r="D122" s="12" t="s">
        <v>426</v>
      </c>
      <c r="E122" s="12">
        <v>28042497</v>
      </c>
    </row>
    <row r="123" spans="1:5" ht="22.5">
      <c r="A123" s="41" t="s">
        <v>634</v>
      </c>
      <c r="B123" s="12">
        <v>7806150886</v>
      </c>
      <c r="C123" s="27">
        <v>780601001</v>
      </c>
      <c r="D123" s="12" t="s">
        <v>449</v>
      </c>
      <c r="E123" s="12">
        <v>28134896</v>
      </c>
    </row>
    <row r="124" spans="1:5" ht="22.5">
      <c r="A124" s="41" t="s">
        <v>635</v>
      </c>
      <c r="B124" s="12">
        <v>7804349796</v>
      </c>
      <c r="C124" s="27">
        <v>780401001</v>
      </c>
      <c r="D124" s="12" t="s">
        <v>471</v>
      </c>
      <c r="E124" s="12">
        <v>28122490</v>
      </c>
    </row>
    <row r="125" spans="1:5" ht="11.25">
      <c r="A125" s="41" t="s">
        <v>636</v>
      </c>
      <c r="B125" s="12">
        <v>7805065476</v>
      </c>
      <c r="C125" s="27">
        <v>780501001</v>
      </c>
      <c r="D125" s="12" t="s">
        <v>564</v>
      </c>
      <c r="E125" s="12">
        <v>26421911</v>
      </c>
    </row>
    <row r="126" spans="1:5" ht="22.5">
      <c r="A126" s="41" t="s">
        <v>637</v>
      </c>
      <c r="B126" s="12">
        <v>7802310698</v>
      </c>
      <c r="C126" s="27">
        <v>780201001</v>
      </c>
      <c r="D126" s="12" t="s">
        <v>593</v>
      </c>
      <c r="E126" s="12">
        <v>26361093</v>
      </c>
    </row>
    <row r="127" spans="1:5" ht="22.5">
      <c r="A127" s="41" t="s">
        <v>638</v>
      </c>
      <c r="B127" s="12">
        <v>7817330143</v>
      </c>
      <c r="C127" s="27">
        <v>781701001</v>
      </c>
      <c r="D127" s="12" t="s">
        <v>426</v>
      </c>
      <c r="E127" s="12">
        <v>28041958</v>
      </c>
    </row>
    <row r="128" spans="1:5" ht="22.5">
      <c r="A128" s="41" t="s">
        <v>639</v>
      </c>
      <c r="B128" s="12">
        <v>7813142702</v>
      </c>
      <c r="C128" s="27">
        <v>781301001</v>
      </c>
      <c r="D128" s="12" t="s">
        <v>426</v>
      </c>
      <c r="E128" s="12">
        <v>28965696</v>
      </c>
    </row>
    <row r="129" spans="1:5" ht="22.5">
      <c r="A129" s="41" t="s">
        <v>640</v>
      </c>
      <c r="B129" s="12">
        <v>7802857988</v>
      </c>
      <c r="C129" s="27">
        <v>780201001</v>
      </c>
      <c r="D129" s="12" t="s">
        <v>426</v>
      </c>
      <c r="E129" s="12">
        <v>28942326</v>
      </c>
    </row>
    <row r="130" spans="1:5" ht="22.5">
      <c r="A130" s="41" t="s">
        <v>641</v>
      </c>
      <c r="B130" s="12">
        <v>7801185204</v>
      </c>
      <c r="C130" s="27">
        <v>784101001</v>
      </c>
      <c r="D130" s="12" t="s">
        <v>531</v>
      </c>
      <c r="E130" s="12">
        <v>27546308</v>
      </c>
    </row>
    <row r="131" spans="1:5" ht="22.5">
      <c r="A131" s="41" t="s">
        <v>642</v>
      </c>
      <c r="B131" s="12">
        <v>7802118578</v>
      </c>
      <c r="C131" s="27">
        <v>997350001</v>
      </c>
      <c r="D131" s="12" t="s">
        <v>426</v>
      </c>
      <c r="E131" s="12">
        <v>28152725</v>
      </c>
    </row>
    <row r="132" spans="1:5" ht="22.5">
      <c r="A132" s="41" t="s">
        <v>643</v>
      </c>
      <c r="B132" s="12">
        <v>7802805161</v>
      </c>
      <c r="C132" s="27">
        <v>780201001</v>
      </c>
      <c r="D132" s="12" t="s">
        <v>426</v>
      </c>
      <c r="E132" s="12">
        <v>28954160</v>
      </c>
    </row>
    <row r="133" spans="1:5" ht="22.5">
      <c r="A133" s="41" t="s">
        <v>644</v>
      </c>
      <c r="B133" s="12">
        <v>7806520632</v>
      </c>
      <c r="C133" s="27">
        <v>780601001</v>
      </c>
      <c r="D133" s="12" t="s">
        <v>426</v>
      </c>
      <c r="E133" s="12">
        <v>28940429</v>
      </c>
    </row>
    <row r="134" spans="1:5" ht="22.5">
      <c r="A134" s="41" t="s">
        <v>645</v>
      </c>
      <c r="B134" s="12">
        <v>7806055343</v>
      </c>
      <c r="C134" s="27">
        <v>783450001</v>
      </c>
      <c r="D134" s="12" t="s">
        <v>449</v>
      </c>
      <c r="E134" s="12">
        <v>28266783</v>
      </c>
    </row>
    <row r="135" spans="1:5" ht="11.25">
      <c r="A135" s="41" t="s">
        <v>646</v>
      </c>
      <c r="B135" s="12">
        <v>7825487243</v>
      </c>
      <c r="C135" s="27">
        <v>784101001</v>
      </c>
      <c r="D135" s="12" t="s">
        <v>564</v>
      </c>
      <c r="E135" s="12">
        <v>26422005</v>
      </c>
    </row>
    <row r="136" spans="1:5" ht="33.75">
      <c r="A136" s="41" t="s">
        <v>647</v>
      </c>
      <c r="B136" s="12">
        <v>7838024362</v>
      </c>
      <c r="C136" s="27">
        <v>783450001</v>
      </c>
      <c r="D136" s="12" t="s">
        <v>648</v>
      </c>
      <c r="E136" s="12">
        <v>26422017</v>
      </c>
    </row>
    <row r="137" spans="1:5" ht="22.5">
      <c r="A137" s="41" t="s">
        <v>649</v>
      </c>
      <c r="B137" s="12">
        <v>7811394126</v>
      </c>
      <c r="C137" s="27">
        <v>781101001</v>
      </c>
      <c r="D137" s="12" t="s">
        <v>449</v>
      </c>
      <c r="E137" s="12">
        <v>27880391</v>
      </c>
    </row>
    <row r="138" spans="1:5" ht="22.5">
      <c r="A138" s="41" t="s">
        <v>650</v>
      </c>
      <c r="B138" s="12">
        <v>7801374265</v>
      </c>
      <c r="C138" s="27">
        <v>781601001</v>
      </c>
      <c r="D138" s="12" t="s">
        <v>651</v>
      </c>
      <c r="E138" s="12">
        <v>26322164</v>
      </c>
    </row>
    <row r="139" spans="1:5" ht="22.5">
      <c r="A139" s="41" t="s">
        <v>652</v>
      </c>
      <c r="B139" s="12">
        <v>7811562684</v>
      </c>
      <c r="C139" s="27">
        <v>781101001</v>
      </c>
      <c r="D139" s="12" t="s">
        <v>449</v>
      </c>
      <c r="E139" s="12">
        <v>28827606</v>
      </c>
    </row>
    <row r="140" spans="1:5" ht="22.5">
      <c r="A140" s="41" t="s">
        <v>653</v>
      </c>
      <c r="B140" s="12">
        <v>7810095885</v>
      </c>
      <c r="C140" s="27">
        <v>781001001</v>
      </c>
      <c r="D140" s="12" t="s">
        <v>449</v>
      </c>
      <c r="E140" s="12">
        <v>26361108</v>
      </c>
    </row>
    <row r="141" spans="1:5" ht="22.5">
      <c r="A141" s="41" t="s">
        <v>654</v>
      </c>
      <c r="B141" s="12">
        <v>7810191726</v>
      </c>
      <c r="C141" s="27">
        <v>781001001</v>
      </c>
      <c r="D141" s="12" t="s">
        <v>426</v>
      </c>
      <c r="E141" s="12">
        <v>26647770</v>
      </c>
    </row>
    <row r="142" spans="1:5" ht="22.5">
      <c r="A142" s="41" t="s">
        <v>655</v>
      </c>
      <c r="B142" s="12">
        <v>7817044495</v>
      </c>
      <c r="C142" s="27">
        <v>781701001</v>
      </c>
      <c r="D142" s="12" t="s">
        <v>449</v>
      </c>
      <c r="E142" s="12">
        <v>26597829</v>
      </c>
    </row>
    <row r="143" spans="1:5" ht="22.5">
      <c r="A143" s="41" t="s">
        <v>656</v>
      </c>
      <c r="B143" s="12">
        <v>7810509293</v>
      </c>
      <c r="C143" s="27">
        <v>781001001</v>
      </c>
      <c r="D143" s="12" t="s">
        <v>449</v>
      </c>
      <c r="E143" s="12">
        <v>28042486</v>
      </c>
    </row>
    <row r="144" spans="1:5" ht="22.5">
      <c r="A144" s="41" t="s">
        <v>657</v>
      </c>
      <c r="B144" s="12">
        <v>7802437912</v>
      </c>
      <c r="C144" s="27">
        <v>780201001</v>
      </c>
      <c r="D144" s="12" t="s">
        <v>471</v>
      </c>
      <c r="E144" s="12">
        <v>28155105</v>
      </c>
    </row>
    <row r="145" spans="1:5" ht="22.5">
      <c r="A145" s="41" t="s">
        <v>658</v>
      </c>
      <c r="B145" s="12">
        <v>7802385950</v>
      </c>
      <c r="C145" s="27">
        <v>780201001</v>
      </c>
      <c r="D145" s="12" t="s">
        <v>449</v>
      </c>
      <c r="E145" s="12">
        <v>28255011</v>
      </c>
    </row>
    <row r="146" spans="1:5" ht="22.5">
      <c r="A146" s="41" t="s">
        <v>659</v>
      </c>
      <c r="B146" s="12">
        <v>7802338277</v>
      </c>
      <c r="C146" s="27">
        <v>780201001</v>
      </c>
      <c r="D146" s="12" t="s">
        <v>449</v>
      </c>
      <c r="E146" s="12">
        <v>27831333</v>
      </c>
    </row>
    <row r="147" spans="1:5" ht="56.25">
      <c r="A147" s="41" t="s">
        <v>660</v>
      </c>
      <c r="B147" s="12">
        <v>7813479657</v>
      </c>
      <c r="C147" s="27">
        <v>781301001</v>
      </c>
      <c r="D147" s="12" t="s">
        <v>661</v>
      </c>
      <c r="E147" s="12">
        <v>27546295</v>
      </c>
    </row>
    <row r="148" spans="1:5" ht="22.5">
      <c r="A148" s="41" t="s">
        <v>662</v>
      </c>
      <c r="B148" s="12">
        <v>7805614870</v>
      </c>
      <c r="C148" s="27">
        <v>783901001</v>
      </c>
      <c r="D148" s="12" t="s">
        <v>663</v>
      </c>
      <c r="E148" s="12">
        <v>28509704</v>
      </c>
    </row>
    <row r="149" spans="1:5" ht="22.5">
      <c r="A149" s="41" t="s">
        <v>664</v>
      </c>
      <c r="B149" s="12">
        <v>7820029472</v>
      </c>
      <c r="C149" s="27">
        <v>782001001</v>
      </c>
      <c r="D149" s="12" t="s">
        <v>426</v>
      </c>
      <c r="E149" s="12">
        <v>26361121</v>
      </c>
    </row>
    <row r="150" spans="1:5" ht="33.75">
      <c r="A150" s="41" t="s">
        <v>665</v>
      </c>
      <c r="B150" s="12">
        <v>7802853013</v>
      </c>
      <c r="C150" s="27">
        <v>780101001</v>
      </c>
      <c r="D150" s="12" t="s">
        <v>666</v>
      </c>
      <c r="E150" s="12">
        <v>28511826</v>
      </c>
    </row>
    <row r="151" spans="1:5" ht="22.5">
      <c r="A151" s="41" t="s">
        <v>667</v>
      </c>
      <c r="B151" s="12">
        <v>7842033592</v>
      </c>
      <c r="C151" s="27">
        <v>784201001</v>
      </c>
      <c r="D151" s="12" t="s">
        <v>586</v>
      </c>
      <c r="E151" s="12">
        <v>29647643</v>
      </c>
    </row>
    <row r="152" spans="1:5" ht="22.5">
      <c r="A152" s="41" t="s">
        <v>668</v>
      </c>
      <c r="B152" s="12">
        <v>7810270209</v>
      </c>
      <c r="C152" s="27">
        <v>781001001</v>
      </c>
      <c r="D152" s="12" t="s">
        <v>426</v>
      </c>
      <c r="E152" s="12">
        <v>28113372</v>
      </c>
    </row>
    <row r="153" spans="1:5" ht="11.25">
      <c r="A153" s="41" t="s">
        <v>669</v>
      </c>
      <c r="B153" s="12">
        <v>7814122120</v>
      </c>
      <c r="C153" s="27">
        <v>781401001</v>
      </c>
      <c r="D153" s="12" t="s">
        <v>564</v>
      </c>
      <c r="E153" s="12">
        <v>26421986</v>
      </c>
    </row>
    <row r="154" spans="1:5" ht="33.75">
      <c r="A154" s="41" t="s">
        <v>670</v>
      </c>
      <c r="B154" s="12">
        <v>7806438628</v>
      </c>
      <c r="C154" s="27">
        <v>780601001</v>
      </c>
      <c r="D154" s="12" t="s">
        <v>671</v>
      </c>
      <c r="E154" s="12">
        <v>28422808</v>
      </c>
    </row>
    <row r="155" spans="1:5" ht="11.25">
      <c r="A155" s="41" t="s">
        <v>672</v>
      </c>
      <c r="B155" s="12">
        <v>7841314985</v>
      </c>
      <c r="C155" s="27">
        <v>784101001</v>
      </c>
      <c r="D155" s="12" t="s">
        <v>564</v>
      </c>
      <c r="E155" s="12">
        <v>26361135</v>
      </c>
    </row>
    <row r="156" spans="1:5" ht="22.5">
      <c r="A156" s="41" t="s">
        <v>673</v>
      </c>
      <c r="B156" s="12">
        <v>7839357460</v>
      </c>
      <c r="C156" s="27">
        <v>783901001</v>
      </c>
      <c r="D156" s="12" t="s">
        <v>449</v>
      </c>
      <c r="E156" s="12">
        <v>27971244</v>
      </c>
    </row>
    <row r="157" spans="1:5" ht="22.5">
      <c r="A157" s="41" t="s">
        <v>674</v>
      </c>
      <c r="B157" s="12">
        <v>7805519673</v>
      </c>
      <c r="C157" s="27">
        <v>783801001</v>
      </c>
      <c r="D157" s="12" t="s">
        <v>449</v>
      </c>
      <c r="E157" s="12">
        <v>28151979</v>
      </c>
    </row>
    <row r="158" spans="1:5" ht="22.5">
      <c r="A158" s="41" t="s">
        <v>675</v>
      </c>
      <c r="B158" s="12">
        <v>7841014910</v>
      </c>
      <c r="C158" s="27">
        <v>784101001</v>
      </c>
      <c r="D158" s="12" t="s">
        <v>676</v>
      </c>
      <c r="E158" s="12">
        <v>28798987</v>
      </c>
    </row>
    <row r="159" spans="1:5" ht="22.5">
      <c r="A159" s="41" t="s">
        <v>677</v>
      </c>
      <c r="B159" s="12">
        <v>7820034338</v>
      </c>
      <c r="C159" s="27">
        <v>782001001</v>
      </c>
      <c r="D159" s="12" t="s">
        <v>449</v>
      </c>
      <c r="E159" s="12">
        <v>28001891</v>
      </c>
    </row>
    <row r="160" spans="1:5" ht="45">
      <c r="A160" s="41" t="s">
        <v>678</v>
      </c>
      <c r="B160" s="12">
        <v>7813114617</v>
      </c>
      <c r="C160" s="27">
        <v>781301001</v>
      </c>
      <c r="D160" s="12" t="s">
        <v>679</v>
      </c>
      <c r="E160" s="12">
        <v>26361115</v>
      </c>
    </row>
    <row r="161" spans="1:5" ht="22.5">
      <c r="A161" s="41" t="s">
        <v>680</v>
      </c>
      <c r="B161" s="12">
        <v>7810467163</v>
      </c>
      <c r="C161" s="27">
        <v>783101001</v>
      </c>
      <c r="D161" s="12" t="s">
        <v>449</v>
      </c>
      <c r="E161" s="12">
        <v>28042530</v>
      </c>
    </row>
    <row r="162" spans="1:5" ht="22.5">
      <c r="A162" s="41" t="s">
        <v>681</v>
      </c>
      <c r="B162" s="12">
        <v>7813109141</v>
      </c>
      <c r="C162" s="27">
        <v>781301001</v>
      </c>
      <c r="D162" s="12" t="s">
        <v>426</v>
      </c>
      <c r="E162" s="12">
        <v>27988538</v>
      </c>
    </row>
    <row r="163" spans="1:5" ht="22.5">
      <c r="A163" s="41" t="s">
        <v>682</v>
      </c>
      <c r="B163" s="12">
        <v>7804176134</v>
      </c>
      <c r="C163" s="27">
        <v>780401001</v>
      </c>
      <c r="D163" s="12" t="s">
        <v>449</v>
      </c>
      <c r="E163" s="12">
        <v>27848302</v>
      </c>
    </row>
    <row r="164" spans="1:5" ht="22.5">
      <c r="A164" s="41" t="s">
        <v>683</v>
      </c>
      <c r="B164" s="12">
        <v>7811273202</v>
      </c>
      <c r="C164" s="27">
        <v>781101001</v>
      </c>
      <c r="D164" s="12" t="s">
        <v>684</v>
      </c>
      <c r="E164" s="12">
        <v>30877867</v>
      </c>
    </row>
    <row r="165" spans="1:5" ht="22.5">
      <c r="A165" s="41" t="s">
        <v>685</v>
      </c>
      <c r="B165" s="12">
        <v>7801089980</v>
      </c>
      <c r="C165" s="27">
        <v>780101001</v>
      </c>
      <c r="D165" s="12" t="s">
        <v>534</v>
      </c>
      <c r="E165" s="12">
        <v>28134965</v>
      </c>
    </row>
    <row r="166" spans="1:5" ht="22.5">
      <c r="A166" s="41" t="s">
        <v>686</v>
      </c>
      <c r="B166" s="12">
        <v>7806007029</v>
      </c>
      <c r="C166" s="27">
        <v>780601001</v>
      </c>
      <c r="D166" s="12" t="s">
        <v>534</v>
      </c>
      <c r="E166" s="12">
        <v>26422092</v>
      </c>
    </row>
    <row r="167" spans="1:5" ht="33.75">
      <c r="A167" s="41" t="s">
        <v>687</v>
      </c>
      <c r="B167" s="12">
        <v>7811375691</v>
      </c>
      <c r="C167" s="27">
        <v>781101001</v>
      </c>
      <c r="D167" s="12" t="s">
        <v>688</v>
      </c>
      <c r="E167" s="12">
        <v>26361114</v>
      </c>
    </row>
    <row r="168" spans="1:5" ht="22.5">
      <c r="A168" s="41" t="s">
        <v>689</v>
      </c>
      <c r="B168" s="12">
        <v>7806302458</v>
      </c>
      <c r="C168" s="27">
        <v>780601001</v>
      </c>
      <c r="D168" s="12" t="s">
        <v>449</v>
      </c>
      <c r="E168" s="12">
        <v>27976484</v>
      </c>
    </row>
    <row r="169" spans="1:5" ht="22.5">
      <c r="A169" s="41" t="s">
        <v>690</v>
      </c>
      <c r="B169" s="12">
        <v>7826087336</v>
      </c>
      <c r="C169" s="27">
        <v>783901001</v>
      </c>
      <c r="D169" s="12" t="s">
        <v>691</v>
      </c>
      <c r="E169" s="12">
        <v>26769190</v>
      </c>
    </row>
    <row r="170" spans="1:5" ht="11.25">
      <c r="A170" s="41" t="s">
        <v>692</v>
      </c>
      <c r="B170" s="12">
        <v>7841378040</v>
      </c>
      <c r="C170" s="27">
        <v>780201001</v>
      </c>
      <c r="D170" s="12" t="s">
        <v>693</v>
      </c>
      <c r="E170" s="12">
        <v>26641597</v>
      </c>
    </row>
    <row r="171" spans="1:5" ht="22.5">
      <c r="A171" s="41" t="s">
        <v>694</v>
      </c>
      <c r="B171" s="12">
        <v>7805387057</v>
      </c>
      <c r="C171" s="27">
        <v>780501001</v>
      </c>
      <c r="D171" s="12" t="s">
        <v>426</v>
      </c>
      <c r="E171" s="12">
        <v>26421941</v>
      </c>
    </row>
    <row r="172" spans="1:5" ht="22.5">
      <c r="A172" s="41" t="s">
        <v>695</v>
      </c>
      <c r="B172" s="12">
        <v>7806119950</v>
      </c>
      <c r="C172" s="27">
        <v>781301001</v>
      </c>
      <c r="D172" s="12" t="s">
        <v>449</v>
      </c>
      <c r="E172" s="12">
        <v>27517472</v>
      </c>
    </row>
    <row r="173" spans="1:5" ht="22.5">
      <c r="A173" s="41" t="s">
        <v>696</v>
      </c>
      <c r="B173" s="12">
        <v>7801379947</v>
      </c>
      <c r="C173" s="27">
        <v>780101001</v>
      </c>
      <c r="D173" s="12" t="s">
        <v>449</v>
      </c>
      <c r="E173" s="12">
        <v>26361090</v>
      </c>
    </row>
    <row r="174" spans="1:5" ht="11.25">
      <c r="A174" s="41" t="s">
        <v>697</v>
      </c>
      <c r="B174" s="12">
        <v>7811141414</v>
      </c>
      <c r="C174" s="27">
        <v>781101001</v>
      </c>
      <c r="D174" s="12" t="s">
        <v>564</v>
      </c>
      <c r="E174" s="12">
        <v>26361112</v>
      </c>
    </row>
    <row r="175" spans="1:5" ht="22.5">
      <c r="A175" s="41" t="s">
        <v>698</v>
      </c>
      <c r="B175" s="12">
        <v>7826140438</v>
      </c>
      <c r="C175" s="27">
        <v>783901001</v>
      </c>
      <c r="D175" s="12" t="s">
        <v>539</v>
      </c>
      <c r="E175" s="12">
        <v>26361123</v>
      </c>
    </row>
    <row r="176" spans="1:5" ht="22.5">
      <c r="A176" s="41" t="s">
        <v>699</v>
      </c>
      <c r="B176" s="12">
        <v>7814422759</v>
      </c>
      <c r="C176" s="27">
        <v>781401001</v>
      </c>
      <c r="D176" s="12" t="s">
        <v>426</v>
      </c>
      <c r="E176" s="12">
        <v>28423270</v>
      </c>
    </row>
    <row r="177" spans="1:5" ht="22.5">
      <c r="A177" s="41" t="s">
        <v>700</v>
      </c>
      <c r="B177" s="12">
        <v>7207009725</v>
      </c>
      <c r="C177" s="27">
        <v>783901001</v>
      </c>
      <c r="D177" s="12" t="s">
        <v>426</v>
      </c>
      <c r="E177" s="12">
        <v>26578046</v>
      </c>
    </row>
    <row r="178" spans="1:4" ht="22.5">
      <c r="A178" s="41" t="s">
        <v>701</v>
      </c>
      <c r="B178" s="12">
        <v>7810348720</v>
      </c>
      <c r="C178" s="27">
        <v>781001001</v>
      </c>
      <c r="D178" s="12" t="s">
        <v>702</v>
      </c>
    </row>
    <row r="179" spans="1:5" ht="22.5">
      <c r="A179" s="41" t="s">
        <v>703</v>
      </c>
      <c r="B179" s="12">
        <v>7703792360</v>
      </c>
      <c r="C179" s="27">
        <v>780701001</v>
      </c>
      <c r="D179" s="12" t="s">
        <v>449</v>
      </c>
      <c r="E179" s="12">
        <v>28496542</v>
      </c>
    </row>
    <row r="180" spans="1:5" ht="33.75">
      <c r="A180" s="41" t="s">
        <v>704</v>
      </c>
      <c r="B180" s="12">
        <v>7811039386</v>
      </c>
      <c r="C180" s="27">
        <v>997850001</v>
      </c>
      <c r="D180" s="12" t="s">
        <v>705</v>
      </c>
      <c r="E180" s="12">
        <v>26647708</v>
      </c>
    </row>
    <row r="181" spans="1:5" ht="11.25">
      <c r="A181" s="41" t="s">
        <v>706</v>
      </c>
      <c r="B181" s="12">
        <v>7841312071</v>
      </c>
      <c r="C181" s="27">
        <v>780501001</v>
      </c>
      <c r="D181" s="12" t="s">
        <v>707</v>
      </c>
      <c r="E181" s="12">
        <v>27054332</v>
      </c>
    </row>
    <row r="182" spans="1:5" ht="45">
      <c r="A182" s="41" t="s">
        <v>708</v>
      </c>
      <c r="B182" s="12">
        <v>7841312071</v>
      </c>
      <c r="C182" s="27">
        <v>780102001</v>
      </c>
      <c r="D182" s="12" t="s">
        <v>709</v>
      </c>
      <c r="E182" s="12">
        <v>26539356</v>
      </c>
    </row>
    <row r="183" spans="1:5" ht="22.5">
      <c r="A183" s="41" t="s">
        <v>710</v>
      </c>
      <c r="B183" s="12">
        <v>7810237177</v>
      </c>
      <c r="C183" s="27">
        <v>781001001</v>
      </c>
      <c r="D183" s="12" t="s">
        <v>471</v>
      </c>
      <c r="E183" s="12">
        <v>26422151</v>
      </c>
    </row>
    <row r="184" spans="1:5" ht="33.75">
      <c r="A184" s="41" t="s">
        <v>711</v>
      </c>
      <c r="B184" s="12">
        <v>7805034277</v>
      </c>
      <c r="C184" s="27">
        <v>997850001</v>
      </c>
      <c r="D184" s="12" t="s">
        <v>712</v>
      </c>
      <c r="E184" s="12">
        <v>28960049</v>
      </c>
    </row>
    <row r="185" spans="1:5" ht="22.5">
      <c r="A185" s="41" t="s">
        <v>713</v>
      </c>
      <c r="B185" s="12">
        <v>7820027796</v>
      </c>
      <c r="C185" s="27">
        <v>782001001</v>
      </c>
      <c r="D185" s="12" t="s">
        <v>534</v>
      </c>
      <c r="E185" s="12">
        <v>26516049</v>
      </c>
    </row>
    <row r="186" spans="1:5" ht="22.5">
      <c r="A186" s="41" t="s">
        <v>714</v>
      </c>
      <c r="B186" s="12">
        <v>7820013553</v>
      </c>
      <c r="C186" s="27">
        <v>782001001</v>
      </c>
      <c r="D186" s="12" t="s">
        <v>531</v>
      </c>
      <c r="E186" s="12">
        <v>28191592</v>
      </c>
    </row>
    <row r="187" spans="1:5" ht="56.25">
      <c r="A187" s="41" t="s">
        <v>715</v>
      </c>
      <c r="B187" s="12">
        <v>7830000970</v>
      </c>
      <c r="C187" s="27">
        <v>783450001</v>
      </c>
      <c r="D187" s="12" t="s">
        <v>716</v>
      </c>
      <c r="E187" s="12">
        <v>26322166</v>
      </c>
    </row>
    <row r="188" spans="1:5" ht="22.5">
      <c r="A188" s="41" t="s">
        <v>717</v>
      </c>
      <c r="B188" s="12">
        <v>7826692894</v>
      </c>
      <c r="C188" s="27">
        <v>780000001</v>
      </c>
      <c r="D188" s="12" t="s">
        <v>426</v>
      </c>
      <c r="E188" s="12">
        <v>27553231</v>
      </c>
    </row>
    <row r="189" spans="1:5" ht="22.5">
      <c r="A189" s="41" t="s">
        <v>718</v>
      </c>
      <c r="B189" s="12">
        <v>7813045547</v>
      </c>
      <c r="C189" s="27">
        <v>781301001</v>
      </c>
      <c r="D189" s="12" t="s">
        <v>531</v>
      </c>
      <c r="E189" s="12">
        <v>27995413</v>
      </c>
    </row>
    <row r="190" spans="1:5" ht="22.5">
      <c r="A190" s="41" t="s">
        <v>719</v>
      </c>
      <c r="B190" s="12">
        <v>7812029408</v>
      </c>
      <c r="C190" s="27">
        <v>783801001</v>
      </c>
      <c r="D190" s="12" t="s">
        <v>539</v>
      </c>
      <c r="E190" s="12">
        <v>28454949</v>
      </c>
    </row>
    <row r="191" spans="1:5" ht="22.5">
      <c r="A191" s="41" t="s">
        <v>720</v>
      </c>
      <c r="B191" s="12">
        <v>7805029012</v>
      </c>
      <c r="C191" s="27">
        <v>780501001</v>
      </c>
      <c r="D191" s="12" t="s">
        <v>449</v>
      </c>
      <c r="E191" s="12">
        <v>26361089</v>
      </c>
    </row>
    <row r="192" spans="1:5" ht="22.5">
      <c r="A192" s="41" t="s">
        <v>721</v>
      </c>
      <c r="B192" s="12">
        <v>7812009592</v>
      </c>
      <c r="C192" s="27">
        <v>783801001</v>
      </c>
      <c r="D192" s="12" t="s">
        <v>593</v>
      </c>
      <c r="E192" s="12">
        <v>26422396</v>
      </c>
    </row>
    <row r="193" spans="1:5" ht="22.5">
      <c r="A193" s="41" t="s">
        <v>722</v>
      </c>
      <c r="B193" s="12">
        <v>7810232965</v>
      </c>
      <c r="C193" s="27">
        <v>781001001</v>
      </c>
      <c r="D193" s="12" t="s">
        <v>426</v>
      </c>
      <c r="E193" s="12">
        <v>28934747</v>
      </c>
    </row>
    <row r="194" spans="1:5" ht="33.75">
      <c r="A194" s="41" t="s">
        <v>723</v>
      </c>
      <c r="B194" s="12">
        <v>7804040077</v>
      </c>
      <c r="C194" s="27">
        <v>780401001</v>
      </c>
      <c r="D194" s="12" t="s">
        <v>724</v>
      </c>
      <c r="E194" s="12">
        <v>26491915</v>
      </c>
    </row>
    <row r="195" spans="1:5" ht="22.5">
      <c r="A195" s="41" t="s">
        <v>725</v>
      </c>
      <c r="B195" s="12">
        <v>7729314745</v>
      </c>
      <c r="C195" s="27">
        <v>770101001</v>
      </c>
      <c r="D195" s="12" t="s">
        <v>426</v>
      </c>
      <c r="E195" s="12">
        <v>30903763</v>
      </c>
    </row>
    <row r="196" spans="1:5" ht="22.5">
      <c r="A196" s="41" t="s">
        <v>726</v>
      </c>
      <c r="B196" s="12">
        <v>7813045434</v>
      </c>
      <c r="C196" s="27">
        <v>781301001</v>
      </c>
      <c r="D196" s="12" t="s">
        <v>449</v>
      </c>
      <c r="E196" s="12">
        <v>28436138</v>
      </c>
    </row>
    <row r="197" spans="1:5" ht="22.5">
      <c r="A197" s="41" t="s">
        <v>727</v>
      </c>
      <c r="B197" s="12">
        <v>7817002417</v>
      </c>
      <c r="C197" s="27">
        <v>781701001</v>
      </c>
      <c r="D197" s="12" t="s">
        <v>449</v>
      </c>
      <c r="E197" s="12">
        <v>28485475</v>
      </c>
    </row>
    <row r="198" spans="1:5" ht="22.5">
      <c r="A198" s="41" t="s">
        <v>728</v>
      </c>
      <c r="B198" s="12">
        <v>7805005950</v>
      </c>
      <c r="C198" s="27">
        <v>783450001</v>
      </c>
      <c r="D198" s="12" t="s">
        <v>426</v>
      </c>
      <c r="E198" s="12">
        <v>26361099</v>
      </c>
    </row>
    <row r="199" spans="1:5" ht="22.5">
      <c r="A199" s="41" t="s">
        <v>729</v>
      </c>
      <c r="B199" s="12">
        <v>7820016787</v>
      </c>
      <c r="C199" s="27">
        <v>782001001</v>
      </c>
      <c r="D199" s="12" t="s">
        <v>426</v>
      </c>
      <c r="E199" s="12">
        <v>28508026</v>
      </c>
    </row>
    <row r="200" spans="1:5" ht="45">
      <c r="A200" s="41" t="s">
        <v>730</v>
      </c>
      <c r="B200" s="12">
        <v>7729314745</v>
      </c>
      <c r="C200" s="27">
        <v>784243001</v>
      </c>
      <c r="D200" s="12" t="s">
        <v>731</v>
      </c>
      <c r="E200" s="12">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7" t="s">
        <v>16</v>
      </c>
      <c r="B1" s="37" t="s">
        <v>4</v>
      </c>
      <c r="C1" s="37" t="s">
        <v>5</v>
      </c>
      <c r="D1" s="37" t="s">
        <v>17</v>
      </c>
      <c r="E1" s="3" t="s">
        <v>19</v>
      </c>
    </row>
    <row r="2" spans="1:7" s="3" customFormat="1" ht="11.25">
      <c r="A2" s="37"/>
      <c r="B2" s="37"/>
      <c r="C2" s="37"/>
      <c r="D2" s="37"/>
      <c r="E2" s="37"/>
      <c r="F2" s="37"/>
      <c r="G2" s="37"/>
    </row>
    <row r="3" spans="1:7" s="3" customFormat="1" ht="11.25">
      <c r="A3" s="37"/>
      <c r="B3" s="37"/>
      <c r="C3" s="37"/>
      <c r="D3" s="37"/>
      <c r="E3" s="37"/>
      <c r="F3" s="37"/>
      <c r="G3" s="37"/>
    </row>
    <row r="4" spans="1:7" s="3" customFormat="1" ht="11.25">
      <c r="A4" s="37"/>
      <c r="B4" s="37"/>
      <c r="C4" s="37"/>
      <c r="D4" s="37"/>
      <c r="E4" s="37"/>
      <c r="F4" s="37"/>
      <c r="G4" s="37"/>
    </row>
    <row r="5" spans="1:7" s="3" customFormat="1" ht="11.25">
      <c r="A5" s="37"/>
      <c r="B5" s="37"/>
      <c r="C5" s="37"/>
      <c r="D5" s="37"/>
      <c r="E5" s="37"/>
      <c r="F5" s="37"/>
      <c r="G5" s="37"/>
    </row>
    <row r="6" spans="1:7" ht="11.25">
      <c r="A6" s="37"/>
      <c r="B6" s="37"/>
      <c r="C6" s="37"/>
      <c r="D6" s="37"/>
      <c r="E6" s="37"/>
      <c r="F6" s="37"/>
      <c r="G6" s="37"/>
    </row>
    <row r="7" spans="1:7" ht="11.25">
      <c r="A7" s="37"/>
      <c r="B7" s="37"/>
      <c r="C7" s="37"/>
      <c r="D7" s="37"/>
      <c r="E7" s="37"/>
      <c r="F7" s="37"/>
      <c r="G7" s="37"/>
    </row>
    <row r="8" spans="1:7" ht="11.25">
      <c r="A8" s="37"/>
      <c r="B8" s="37"/>
      <c r="C8" s="37"/>
      <c r="D8" s="37"/>
      <c r="E8" s="37"/>
      <c r="F8" s="37"/>
      <c r="G8" s="37"/>
    </row>
    <row r="9" spans="1:7" ht="11.25">
      <c r="A9" s="37"/>
      <c r="B9" s="37"/>
      <c r="C9" s="37"/>
      <c r="D9" s="37"/>
      <c r="E9" s="37"/>
      <c r="F9" s="37"/>
      <c r="G9" s="37"/>
    </row>
    <row r="10" spans="1:7" ht="11.25">
      <c r="A10" s="37"/>
      <c r="B10" s="37"/>
      <c r="C10" s="37"/>
      <c r="D10" s="37"/>
      <c r="E10" s="37"/>
      <c r="F10" s="37"/>
      <c r="G10" s="37"/>
    </row>
    <row r="11" spans="1:7" ht="11.25">
      <c r="A11" s="37"/>
      <c r="B11" s="37"/>
      <c r="C11" s="37"/>
      <c r="D11" s="37"/>
      <c r="E11" s="37"/>
      <c r="F11" s="37"/>
      <c r="G11" s="37"/>
    </row>
    <row r="12" spans="1:7" ht="11.25">
      <c r="A12" s="37"/>
      <c r="B12" s="37"/>
      <c r="C12" s="37"/>
      <c r="D12" s="37"/>
      <c r="E12" s="37"/>
      <c r="F12" s="37"/>
      <c r="G12" s="37"/>
    </row>
    <row r="13" spans="1:7" ht="11.25">
      <c r="A13" s="37"/>
      <c r="B13" s="37"/>
      <c r="C13" s="37"/>
      <c r="D13" s="37"/>
      <c r="E13" s="37"/>
      <c r="F13" s="37"/>
      <c r="G13" s="37"/>
    </row>
    <row r="14" spans="1:7" ht="11.25">
      <c r="A14" s="37"/>
      <c r="B14" s="37"/>
      <c r="C14" s="37"/>
      <c r="D14" s="37"/>
      <c r="E14" s="37"/>
      <c r="F14" s="37"/>
      <c r="G14" s="37"/>
    </row>
    <row r="15" spans="1:7" ht="11.25">
      <c r="A15" s="37"/>
      <c r="B15" s="37"/>
      <c r="C15" s="37"/>
      <c r="D15" s="37"/>
      <c r="E15" s="37"/>
      <c r="F15" s="37"/>
      <c r="G15" s="37"/>
    </row>
    <row r="16" spans="1:7" ht="11.25">
      <c r="A16" s="37"/>
      <c r="B16" s="37"/>
      <c r="C16" s="37"/>
      <c r="D16" s="37"/>
      <c r="E16" s="37"/>
      <c r="F16" s="37"/>
      <c r="G16" s="37"/>
    </row>
    <row r="17" spans="1:7" ht="11.25">
      <c r="A17" s="37"/>
      <c r="B17" s="37"/>
      <c r="C17" s="37"/>
      <c r="D17" s="37"/>
      <c r="E17" s="37"/>
      <c r="F17" s="37"/>
      <c r="G17" s="37"/>
    </row>
    <row r="18" spans="1:7" ht="11.25">
      <c r="A18" s="37"/>
      <c r="B18" s="37"/>
      <c r="C18" s="37"/>
      <c r="D18" s="37"/>
      <c r="E18" s="37"/>
      <c r="F18" s="37"/>
      <c r="G18" s="37"/>
    </row>
    <row r="19" spans="1:7" ht="11.25">
      <c r="A19" s="37"/>
      <c r="B19" s="37"/>
      <c r="C19" s="37"/>
      <c r="D19" s="37"/>
      <c r="E19" s="37"/>
      <c r="F19" s="37"/>
      <c r="G19" s="37"/>
    </row>
    <row r="20" spans="1:7" ht="11.25">
      <c r="A20" s="37"/>
      <c r="B20" s="37"/>
      <c r="C20" s="37"/>
      <c r="D20" s="37"/>
      <c r="E20" s="37"/>
      <c r="F20" s="37"/>
      <c r="G20" s="37"/>
    </row>
    <row r="21" spans="1:7" ht="11.25">
      <c r="A21" s="37"/>
      <c r="B21" s="37"/>
      <c r="C21" s="37"/>
      <c r="D21" s="37"/>
      <c r="E21" s="37"/>
      <c r="F21" s="37"/>
      <c r="G21" s="37"/>
    </row>
    <row r="22" spans="1:7" ht="11.25">
      <c r="A22" s="37"/>
      <c r="B22" s="37"/>
      <c r="C22" s="37"/>
      <c r="D22" s="37"/>
      <c r="E22" s="37"/>
      <c r="F22" s="37"/>
      <c r="G22" s="37"/>
    </row>
    <row r="23" spans="1:7" ht="11.25">
      <c r="A23" s="37"/>
      <c r="B23" s="37"/>
      <c r="C23" s="37"/>
      <c r="D23" s="37"/>
      <c r="E23" s="37"/>
      <c r="F23" s="37"/>
      <c r="G23" s="37"/>
    </row>
    <row r="24" spans="1:7" ht="11.25">
      <c r="A24" s="37"/>
      <c r="B24" s="37"/>
      <c r="C24" s="37"/>
      <c r="D24" s="37"/>
      <c r="E24" s="37"/>
      <c r="F24" s="37"/>
      <c r="G24" s="37"/>
    </row>
    <row r="25" spans="1:7" ht="11.25">
      <c r="A25" s="37"/>
      <c r="B25" s="37"/>
      <c r="C25" s="37"/>
      <c r="D25" s="37"/>
      <c r="E25" s="37"/>
      <c r="F25" s="37"/>
      <c r="G25" s="37"/>
    </row>
    <row r="26" spans="1:7" ht="11.25">
      <c r="A26" s="37"/>
      <c r="B26" s="37"/>
      <c r="C26" s="37"/>
      <c r="D26" s="37"/>
      <c r="E26" s="37"/>
      <c r="F26" s="37"/>
      <c r="G26" s="37"/>
    </row>
    <row r="27" spans="1:7" ht="11.25">
      <c r="A27" s="37"/>
      <c r="B27" s="37"/>
      <c r="C27" s="37"/>
      <c r="D27" s="37"/>
      <c r="E27" s="37"/>
      <c r="F27" s="37"/>
      <c r="G27" s="37"/>
    </row>
    <row r="28" spans="1:7" ht="11.25">
      <c r="A28" s="37"/>
      <c r="B28" s="37"/>
      <c r="C28" s="37"/>
      <c r="D28" s="37"/>
      <c r="E28" s="37"/>
      <c r="F28" s="37"/>
      <c r="G28" s="37"/>
    </row>
    <row r="29" spans="1:7" ht="11.25">
      <c r="A29" s="37"/>
      <c r="B29" s="37"/>
      <c r="C29" s="37"/>
      <c r="D29" s="37"/>
      <c r="E29" s="37"/>
      <c r="F29" s="37"/>
      <c r="G29" s="37"/>
    </row>
    <row r="30" spans="1:7" ht="11.25">
      <c r="A30" s="37"/>
      <c r="B30" s="37"/>
      <c r="C30" s="37"/>
      <c r="D30" s="37"/>
      <c r="E30" s="37"/>
      <c r="F30" s="37"/>
      <c r="G30" s="37"/>
    </row>
    <row r="31" spans="1:7" ht="11.25">
      <c r="A31" s="37"/>
      <c r="B31" s="37"/>
      <c r="C31" s="37"/>
      <c r="D31" s="37"/>
      <c r="E31" s="37"/>
      <c r="F31" s="37"/>
      <c r="G31" s="37"/>
    </row>
    <row r="32" spans="1:7" ht="11.25">
      <c r="A32" s="37"/>
      <c r="B32" s="37"/>
      <c r="C32" s="37"/>
      <c r="D32" s="37"/>
      <c r="E32" s="37"/>
      <c r="F32" s="37"/>
      <c r="G32" s="37"/>
    </row>
    <row r="33" spans="1:7" ht="11.25">
      <c r="A33" s="37"/>
      <c r="B33" s="37"/>
      <c r="C33" s="37"/>
      <c r="D33" s="37"/>
      <c r="E33" s="37"/>
      <c r="F33" s="37"/>
      <c r="G33" s="37"/>
    </row>
    <row r="34" spans="1:7" ht="11.25">
      <c r="A34" s="37"/>
      <c r="B34" s="37"/>
      <c r="C34" s="37"/>
      <c r="D34" s="37"/>
      <c r="E34" s="37"/>
      <c r="F34" s="37"/>
      <c r="G34" s="37"/>
    </row>
    <row r="35" spans="1:7" ht="11.25">
      <c r="A35" s="37"/>
      <c r="B35" s="37"/>
      <c r="C35" s="37"/>
      <c r="D35" s="37"/>
      <c r="E35" s="37"/>
      <c r="F35" s="37"/>
      <c r="G35" s="37"/>
    </row>
    <row r="36" spans="1:7" ht="11.25">
      <c r="A36" s="37"/>
      <c r="B36" s="37"/>
      <c r="C36" s="37"/>
      <c r="D36" s="37"/>
      <c r="E36" s="37"/>
      <c r="F36" s="37"/>
      <c r="G36" s="37"/>
    </row>
    <row r="37" spans="1:7" ht="11.25">
      <c r="A37" s="37"/>
      <c r="B37" s="37"/>
      <c r="C37" s="37"/>
      <c r="D37" s="37"/>
      <c r="E37" s="37"/>
      <c r="F37" s="37"/>
      <c r="G37" s="37"/>
    </row>
    <row r="38" spans="1:7" ht="11.25">
      <c r="A38" s="37"/>
      <c r="B38" s="37"/>
      <c r="C38" s="37"/>
      <c r="D38" s="37"/>
      <c r="E38" s="37"/>
      <c r="F38" s="37"/>
      <c r="G38" s="37"/>
    </row>
    <row r="39" spans="1:7" ht="11.25">
      <c r="A39" s="37"/>
      <c r="B39" s="37"/>
      <c r="C39" s="37"/>
      <c r="D39" s="37"/>
      <c r="E39" s="37"/>
      <c r="F39" s="37"/>
      <c r="G39" s="37"/>
    </row>
    <row r="40" spans="1:7" ht="11.25">
      <c r="A40" s="37"/>
      <c r="B40" s="37"/>
      <c r="C40" s="37"/>
      <c r="D40" s="37"/>
      <c r="E40" s="37"/>
      <c r="F40" s="37"/>
      <c r="G40" s="37"/>
    </row>
    <row r="41" spans="1:7" ht="11.25">
      <c r="A41" s="37"/>
      <c r="B41" s="37"/>
      <c r="C41" s="37"/>
      <c r="D41" s="37"/>
      <c r="E41" s="37"/>
      <c r="F41" s="37"/>
      <c r="G41" s="37"/>
    </row>
    <row r="42" spans="1:7" ht="11.25">
      <c r="A42" s="37"/>
      <c r="B42" s="37"/>
      <c r="C42" s="37"/>
      <c r="D42" s="37"/>
      <c r="E42" s="37"/>
      <c r="F42" s="37"/>
      <c r="G42" s="37"/>
    </row>
    <row r="43" spans="1:7" ht="11.25">
      <c r="A43" s="37"/>
      <c r="B43" s="37"/>
      <c r="C43" s="37"/>
      <c r="D43" s="37"/>
      <c r="E43" s="37"/>
      <c r="F43" s="37"/>
      <c r="G43" s="37"/>
    </row>
    <row r="44" spans="1:7" ht="11.25">
      <c r="A44" s="37"/>
      <c r="B44" s="37"/>
      <c r="C44" s="37"/>
      <c r="D44" s="37"/>
      <c r="E44" s="37"/>
      <c r="F44" s="37"/>
      <c r="G44" s="37"/>
    </row>
    <row r="45" spans="1:7" ht="11.25">
      <c r="A45" s="37"/>
      <c r="B45" s="37"/>
      <c r="C45" s="37"/>
      <c r="D45" s="37"/>
      <c r="E45" s="37"/>
      <c r="F45" s="37"/>
      <c r="G45" s="37"/>
    </row>
    <row r="46" spans="1:7" ht="11.25">
      <c r="A46" s="37"/>
      <c r="B46" s="37"/>
      <c r="C46" s="37"/>
      <c r="D46" s="37"/>
      <c r="E46" s="37"/>
      <c r="F46" s="37"/>
      <c r="G46" s="37"/>
    </row>
    <row r="47" spans="1:7" ht="11.25">
      <c r="A47" s="37"/>
      <c r="B47" s="37"/>
      <c r="C47" s="37"/>
      <c r="D47" s="37"/>
      <c r="E47" s="37"/>
      <c r="F47" s="37"/>
      <c r="G47" s="37"/>
    </row>
    <row r="48" spans="1:7" ht="11.25">
      <c r="A48" s="37"/>
      <c r="B48" s="37"/>
      <c r="C48" s="37"/>
      <c r="D48" s="37"/>
      <c r="E48" s="37"/>
      <c r="F48" s="37"/>
      <c r="G48" s="37"/>
    </row>
    <row r="49" spans="1:7" ht="11.25">
      <c r="A49" s="37"/>
      <c r="B49" s="37"/>
      <c r="C49" s="37"/>
      <c r="D49" s="37"/>
      <c r="E49" s="37"/>
      <c r="F49" s="37"/>
      <c r="G49" s="37"/>
    </row>
    <row r="50" spans="1:7" ht="11.25">
      <c r="A50" s="37"/>
      <c r="B50" s="37"/>
      <c r="C50" s="37"/>
      <c r="D50" s="37"/>
      <c r="E50" s="37"/>
      <c r="F50" s="37"/>
      <c r="G50" s="37"/>
    </row>
    <row r="51" spans="1:7" ht="11.25">
      <c r="A51" s="37"/>
      <c r="B51" s="37"/>
      <c r="C51" s="37"/>
      <c r="D51" s="37"/>
      <c r="E51" s="37"/>
      <c r="F51" s="37"/>
      <c r="G51" s="37"/>
    </row>
    <row r="52" spans="1:7" ht="11.25">
      <c r="A52" s="37"/>
      <c r="B52" s="37"/>
      <c r="C52" s="37"/>
      <c r="D52" s="37"/>
      <c r="E52" s="37"/>
      <c r="F52" s="37"/>
      <c r="G52" s="37"/>
    </row>
    <row r="53" spans="1:7" ht="11.25">
      <c r="A53" s="37"/>
      <c r="B53" s="37"/>
      <c r="C53" s="37"/>
      <c r="D53" s="37"/>
      <c r="E53" s="37"/>
      <c r="F53" s="37"/>
      <c r="G53" s="37"/>
    </row>
    <row r="54" spans="1:7" ht="11.25">
      <c r="A54" s="37"/>
      <c r="B54" s="37"/>
      <c r="C54" s="37"/>
      <c r="D54" s="37"/>
      <c r="E54" s="37"/>
      <c r="F54" s="37"/>
      <c r="G54" s="37"/>
    </row>
    <row r="55" spans="1:7" ht="11.25">
      <c r="A55" s="37"/>
      <c r="B55" s="37"/>
      <c r="C55" s="37"/>
      <c r="D55" s="37"/>
      <c r="E55" s="37"/>
      <c r="F55" s="37"/>
      <c r="G55" s="37"/>
    </row>
    <row r="56" spans="1:7" ht="11.25">
      <c r="A56" s="37"/>
      <c r="B56" s="37"/>
      <c r="C56" s="37"/>
      <c r="D56" s="37"/>
      <c r="E56" s="37"/>
      <c r="F56" s="37"/>
      <c r="G56" s="37"/>
    </row>
    <row r="57" spans="1:7" ht="11.25">
      <c r="A57" s="37"/>
      <c r="B57" s="37"/>
      <c r="C57" s="37"/>
      <c r="D57" s="37"/>
      <c r="E57" s="37"/>
      <c r="F57" s="37"/>
      <c r="G57" s="37"/>
    </row>
    <row r="58" spans="1:7" ht="11.25">
      <c r="A58" s="37"/>
      <c r="B58" s="37"/>
      <c r="C58" s="37"/>
      <c r="D58" s="37"/>
      <c r="E58" s="37"/>
      <c r="F58" s="37"/>
      <c r="G58" s="37"/>
    </row>
    <row r="59" spans="1:7" ht="11.25">
      <c r="A59" s="37"/>
      <c r="B59" s="37"/>
      <c r="C59" s="37"/>
      <c r="D59" s="37"/>
      <c r="E59" s="37"/>
      <c r="F59" s="37"/>
      <c r="G59" s="37"/>
    </row>
    <row r="60" spans="1:7" ht="11.25">
      <c r="A60" s="37"/>
      <c r="B60" s="37"/>
      <c r="C60" s="37"/>
      <c r="D60" s="37"/>
      <c r="E60" s="37"/>
      <c r="F60" s="37"/>
      <c r="G60" s="37"/>
    </row>
    <row r="61" spans="1:7" ht="11.25">
      <c r="A61" s="37"/>
      <c r="B61" s="37"/>
      <c r="C61" s="37"/>
      <c r="D61" s="37"/>
      <c r="E61" s="37"/>
      <c r="F61" s="37"/>
      <c r="G61" s="37"/>
    </row>
    <row r="62" spans="1:7" ht="11.25">
      <c r="A62" s="37"/>
      <c r="B62" s="37"/>
      <c r="C62" s="37"/>
      <c r="D62" s="37"/>
      <c r="E62" s="37"/>
      <c r="F62" s="37"/>
      <c r="G62" s="37"/>
    </row>
    <row r="63" spans="1:7" ht="11.25">
      <c r="A63" s="37"/>
      <c r="B63" s="37"/>
      <c r="C63" s="37"/>
      <c r="D63" s="37"/>
      <c r="E63" s="37"/>
      <c r="F63" s="37"/>
      <c r="G63" s="37"/>
    </row>
    <row r="64" spans="1:7" ht="11.25">
      <c r="A64" s="37"/>
      <c r="B64" s="37"/>
      <c r="C64" s="37"/>
      <c r="D64" s="37"/>
      <c r="E64" s="37"/>
      <c r="F64" s="37"/>
      <c r="G64" s="37"/>
    </row>
    <row r="65" spans="1:7" ht="11.25">
      <c r="A65" s="37"/>
      <c r="B65" s="37"/>
      <c r="C65" s="37"/>
      <c r="D65" s="37"/>
      <c r="E65" s="37"/>
      <c r="F65" s="37"/>
      <c r="G65" s="37"/>
    </row>
    <row r="66" spans="1:7" ht="11.25">
      <c r="A66" s="37"/>
      <c r="B66" s="37"/>
      <c r="C66" s="37"/>
      <c r="D66" s="37"/>
      <c r="E66" s="37"/>
      <c r="F66" s="37"/>
      <c r="G66" s="37"/>
    </row>
    <row r="67" spans="1:7" ht="11.25">
      <c r="A67" s="37"/>
      <c r="B67" s="37"/>
      <c r="C67" s="37"/>
      <c r="D67" s="37"/>
      <c r="E67" s="37"/>
      <c r="F67" s="37"/>
      <c r="G67" s="37"/>
    </row>
    <row r="68" spans="1:7" ht="11.25">
      <c r="A68" s="37"/>
      <c r="B68" s="37"/>
      <c r="C68" s="37"/>
      <c r="D68" s="37"/>
      <c r="E68" s="37"/>
      <c r="F68" s="37"/>
      <c r="G68" s="37"/>
    </row>
    <row r="69" spans="1:7" ht="11.25">
      <c r="A69" s="37"/>
      <c r="B69" s="37"/>
      <c r="C69" s="37"/>
      <c r="D69" s="37"/>
      <c r="E69" s="37"/>
      <c r="F69" s="37"/>
      <c r="G69" s="37"/>
    </row>
    <row r="70" spans="1:7" ht="11.25">
      <c r="A70" s="37"/>
      <c r="B70" s="37"/>
      <c r="C70" s="37"/>
      <c r="D70" s="37"/>
      <c r="E70" s="37"/>
      <c r="F70" s="37"/>
      <c r="G70" s="37"/>
    </row>
    <row r="71" spans="1:7" ht="11.25">
      <c r="A71" s="37"/>
      <c r="B71" s="37"/>
      <c r="C71" s="37"/>
      <c r="D71" s="37"/>
      <c r="E71" s="37"/>
      <c r="F71" s="37"/>
      <c r="G71" s="37"/>
    </row>
    <row r="72" spans="1:7" ht="11.25">
      <c r="A72" s="37"/>
      <c r="B72" s="37"/>
      <c r="C72" s="37"/>
      <c r="D72" s="37"/>
      <c r="E72" s="37"/>
      <c r="F72" s="37"/>
      <c r="G72" s="37"/>
    </row>
    <row r="73" spans="1:7" ht="11.25">
      <c r="A73" s="37"/>
      <c r="B73" s="37"/>
      <c r="C73" s="37"/>
      <c r="D73" s="37"/>
      <c r="E73" s="37"/>
      <c r="F73" s="37"/>
      <c r="G73" s="37"/>
    </row>
    <row r="74" spans="1:7" ht="11.25">
      <c r="A74" s="37"/>
      <c r="B74" s="37"/>
      <c r="C74" s="37"/>
      <c r="D74" s="37"/>
      <c r="E74" s="37"/>
      <c r="F74" s="37"/>
      <c r="G74" s="37"/>
    </row>
    <row r="75" spans="1:7" ht="11.25">
      <c r="A75" s="37"/>
      <c r="B75" s="37"/>
      <c r="C75" s="37"/>
      <c r="D75" s="37"/>
      <c r="E75" s="37"/>
      <c r="F75" s="37"/>
      <c r="G75" s="37"/>
    </row>
    <row r="76" spans="1:7" ht="11.25">
      <c r="A76" s="37"/>
      <c r="B76" s="37"/>
      <c r="C76" s="37"/>
      <c r="D76" s="37"/>
      <c r="E76" s="37"/>
      <c r="F76" s="37"/>
      <c r="G76" s="37"/>
    </row>
    <row r="77" spans="1:7" ht="11.25">
      <c r="A77" s="37"/>
      <c r="B77" s="37"/>
      <c r="C77" s="37"/>
      <c r="D77" s="37"/>
      <c r="E77" s="37"/>
      <c r="F77" s="37"/>
      <c r="G77" s="37"/>
    </row>
    <row r="78" spans="1:7" ht="11.25">
      <c r="A78" s="37"/>
      <c r="B78" s="37"/>
      <c r="C78" s="37"/>
      <c r="D78" s="37"/>
      <c r="E78" s="37"/>
      <c r="F78" s="37"/>
      <c r="G78" s="37"/>
    </row>
    <row r="79" spans="1:7" ht="11.25">
      <c r="A79" s="37"/>
      <c r="B79" s="37"/>
      <c r="C79" s="37"/>
      <c r="D79" s="37"/>
      <c r="E79" s="37"/>
      <c r="F79" s="37"/>
      <c r="G79" s="37"/>
    </row>
    <row r="80" spans="1:7" ht="11.25">
      <c r="A80" s="37"/>
      <c r="B80" s="37"/>
      <c r="C80" s="37"/>
      <c r="D80" s="37"/>
      <c r="E80" s="37"/>
      <c r="F80" s="37"/>
      <c r="G80" s="37"/>
    </row>
    <row r="81" spans="1:7" ht="11.25">
      <c r="A81" s="37"/>
      <c r="B81" s="37"/>
      <c r="C81" s="37"/>
      <c r="D81" s="37"/>
      <c r="E81" s="37"/>
      <c r="F81" s="37"/>
      <c r="G81" s="37"/>
    </row>
    <row r="82" spans="1:7" ht="11.25">
      <c r="A82" s="37"/>
      <c r="B82" s="37"/>
      <c r="C82" s="37"/>
      <c r="D82" s="37"/>
      <c r="E82" s="37"/>
      <c r="F82" s="37"/>
      <c r="G82" s="3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5"/>
  <sheetViews>
    <sheetView zoomScalePageLayoutView="0" workbookViewId="0" topLeftCell="A1">
      <selection activeCell="E40" sqref="E40"/>
    </sheetView>
  </sheetViews>
  <sheetFormatPr defaultColWidth="9.140625" defaultRowHeight="11.25"/>
  <cols>
    <col min="1" max="1" width="25.140625" style="110" bestFit="1" customWidth="1"/>
  </cols>
  <sheetData>
    <row r="1" ht="11.25">
      <c r="A1" s="110" t="s">
        <v>55</v>
      </c>
    </row>
    <row r="2" ht="11.25">
      <c r="A2" s="110" t="s">
        <v>56</v>
      </c>
    </row>
    <row r="3" ht="11.25">
      <c r="A3" s="110" t="s">
        <v>57</v>
      </c>
    </row>
    <row r="4" ht="11.25">
      <c r="A4" s="110" t="s">
        <v>58</v>
      </c>
    </row>
    <row r="5" ht="11.25">
      <c r="A5" s="110" t="s">
        <v>54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05">
    <pageSetUpPr fitToPage="1"/>
  </sheetPr>
  <dimension ref="D4:H37"/>
  <sheetViews>
    <sheetView showGridLines="0" zoomScalePageLayoutView="0" workbookViewId="0" topLeftCell="C4">
      <selection activeCell="C4" sqref="C4"/>
    </sheetView>
  </sheetViews>
  <sheetFormatPr defaultColWidth="9.140625" defaultRowHeight="11.25"/>
  <cols>
    <col min="1" max="2" width="0" style="43" hidden="1" customWidth="1"/>
    <col min="5" max="5" width="22.140625" style="0" customWidth="1"/>
    <col min="6" max="6" width="59.28125" style="0" customWidth="1"/>
    <col min="7" max="7" width="16.28125" style="0" customWidth="1"/>
  </cols>
  <sheetData>
    <row r="1" s="43" customFormat="1" ht="11.25" hidden="1"/>
    <row r="2" s="43" customFormat="1" ht="11.25" hidden="1"/>
    <row r="3" s="43" customFormat="1" ht="11.25" hidden="1"/>
    <row r="4" spans="7:8" ht="11.25">
      <c r="G4" s="292" t="str">
        <f>FORMCODE</f>
        <v>WARM.OPENINFO.TARIF.4.178</v>
      </c>
      <c r="H4" s="292"/>
    </row>
    <row r="5" spans="7:8" ht="11.25">
      <c r="G5" s="292" t="str">
        <f>VERSION</f>
        <v>Версия 3.0</v>
      </c>
      <c r="H5" s="292"/>
    </row>
    <row r="6" spans="7:8" ht="11.25">
      <c r="G6" s="42"/>
      <c r="H6" s="42"/>
    </row>
    <row r="7" spans="7:8" ht="11.25">
      <c r="G7" s="293"/>
      <c r="H7" s="293"/>
    </row>
    <row r="8" spans="4:8" ht="11.25">
      <c r="D8" s="294" t="s">
        <v>35</v>
      </c>
      <c r="E8" s="294"/>
      <c r="F8" s="294"/>
      <c r="G8" s="294"/>
      <c r="H8" s="294"/>
    </row>
    <row r="9" spans="4:8" ht="32.25" customHeight="1">
      <c r="D9" s="290" t="str">
        <f>FORMNAME</f>
        <v>Показатели подлежащие раскрытию в сфере теплоснабжения и сфере оказания услуг по передаче тепловой энергии</v>
      </c>
      <c r="E9" s="290"/>
      <c r="F9" s="290"/>
      <c r="G9" s="290"/>
      <c r="H9" s="290"/>
    </row>
    <row r="10" spans="4:8" ht="11.25">
      <c r="D10" s="291"/>
      <c r="E10" s="291"/>
      <c r="F10" s="291"/>
      <c r="G10" s="291"/>
      <c r="H10" s="291"/>
    </row>
    <row r="11" spans="4:8" ht="11.25">
      <c r="D11" s="50"/>
      <c r="E11" s="50"/>
      <c r="F11" s="50"/>
      <c r="G11" s="50"/>
      <c r="H11" s="50"/>
    </row>
    <row r="12" spans="4:8" ht="29.25" customHeight="1">
      <c r="D12" s="50"/>
      <c r="E12" s="288"/>
      <c r="F12" s="289"/>
      <c r="G12" s="289"/>
      <c r="H12" s="50"/>
    </row>
    <row r="13" spans="4:8" ht="29.25" customHeight="1">
      <c r="D13" s="50"/>
      <c r="E13" s="81"/>
      <c r="F13" s="80"/>
      <c r="G13" s="80"/>
      <c r="H13" s="50"/>
    </row>
    <row r="14" spans="4:8" ht="29.25" customHeight="1">
      <c r="D14" s="50"/>
      <c r="E14" s="81"/>
      <c r="F14" s="80"/>
      <c r="G14" s="80"/>
      <c r="H14" s="50"/>
    </row>
    <row r="15" spans="4:8" ht="29.25" customHeight="1">
      <c r="D15" s="50"/>
      <c r="E15" s="81"/>
      <c r="F15" s="80"/>
      <c r="G15" s="80"/>
      <c r="H15" s="50"/>
    </row>
    <row r="16" spans="4:8" ht="29.25" customHeight="1">
      <c r="D16" s="50"/>
      <c r="E16" s="81"/>
      <c r="F16" s="80"/>
      <c r="G16" s="80"/>
      <c r="H16" s="50"/>
    </row>
    <row r="17" spans="4:8" ht="29.25" customHeight="1">
      <c r="D17" s="50"/>
      <c r="E17" s="81"/>
      <c r="F17" s="80"/>
      <c r="G17" s="80"/>
      <c r="H17" s="50"/>
    </row>
    <row r="18" spans="4:8" ht="29.25" customHeight="1">
      <c r="D18" s="50"/>
      <c r="E18" s="81"/>
      <c r="F18" s="80"/>
      <c r="G18" s="80"/>
      <c r="H18" s="50"/>
    </row>
    <row r="19" spans="4:8" ht="29.25" customHeight="1">
      <c r="D19" s="50"/>
      <c r="E19" s="81"/>
      <c r="F19" s="80"/>
      <c r="G19" s="80"/>
      <c r="H19" s="50"/>
    </row>
    <row r="20" spans="4:8" ht="29.25" customHeight="1">
      <c r="D20" s="50"/>
      <c r="E20" s="81"/>
      <c r="F20" s="80"/>
      <c r="G20" s="80"/>
      <c r="H20" s="50"/>
    </row>
    <row r="21" spans="4:8" ht="29.25" customHeight="1">
      <c r="D21" s="50"/>
      <c r="E21" s="81"/>
      <c r="F21" s="80"/>
      <c r="G21" s="80"/>
      <c r="H21" s="50"/>
    </row>
    <row r="22" spans="4:8" ht="29.25" customHeight="1">
      <c r="D22" s="50"/>
      <c r="E22" s="81"/>
      <c r="F22" s="80"/>
      <c r="G22" s="80"/>
      <c r="H22" s="50"/>
    </row>
    <row r="23" spans="4:8" ht="29.25" customHeight="1">
      <c r="D23" s="50"/>
      <c r="E23" s="81"/>
      <c r="F23" s="80"/>
      <c r="G23" s="80"/>
      <c r="H23" s="50"/>
    </row>
    <row r="24" spans="4:8" ht="29.25" customHeight="1">
      <c r="D24" s="50"/>
      <c r="E24" s="81"/>
      <c r="F24" s="80"/>
      <c r="G24" s="80"/>
      <c r="H24" s="50"/>
    </row>
    <row r="25" spans="4:8" ht="29.25" customHeight="1">
      <c r="D25" s="50"/>
      <c r="E25" s="81"/>
      <c r="F25" s="80"/>
      <c r="G25" s="80"/>
      <c r="H25" s="50"/>
    </row>
    <row r="26" spans="4:8" ht="29.25" customHeight="1">
      <c r="D26" s="50"/>
      <c r="E26" s="81"/>
      <c r="F26" s="80"/>
      <c r="G26" s="80"/>
      <c r="H26" s="50"/>
    </row>
    <row r="27" spans="4:8" ht="29.25" customHeight="1">
      <c r="D27" s="50"/>
      <c r="E27" s="81"/>
      <c r="F27" s="80"/>
      <c r="G27" s="80"/>
      <c r="H27" s="50"/>
    </row>
    <row r="28" spans="4:8" ht="26.25" customHeight="1">
      <c r="D28" s="50"/>
      <c r="E28" s="81"/>
      <c r="F28" s="80"/>
      <c r="G28" s="80"/>
      <c r="H28" s="50"/>
    </row>
    <row r="29" spans="4:8" ht="26.25" customHeight="1">
      <c r="D29" s="50"/>
      <c r="E29" s="81"/>
      <c r="F29" s="80"/>
      <c r="G29" s="80"/>
      <c r="H29" s="50"/>
    </row>
    <row r="30" spans="4:8" ht="26.25" customHeight="1">
      <c r="D30" s="50"/>
      <c r="E30" s="81"/>
      <c r="F30" s="80"/>
      <c r="G30" s="80"/>
      <c r="H30" s="50"/>
    </row>
    <row r="31" spans="4:8" ht="26.25" customHeight="1">
      <c r="D31" s="50"/>
      <c r="E31" s="81"/>
      <c r="F31" s="80"/>
      <c r="G31" s="80"/>
      <c r="H31" s="50"/>
    </row>
    <row r="32" spans="4:8" ht="29.25" customHeight="1">
      <c r="D32" s="50"/>
      <c r="E32" s="81"/>
      <c r="F32" s="80"/>
      <c r="G32" s="80"/>
      <c r="H32" s="50"/>
    </row>
    <row r="33" spans="4:8" ht="29.25" customHeight="1">
      <c r="D33" s="50"/>
      <c r="E33" s="81"/>
      <c r="F33" s="80"/>
      <c r="G33" s="80"/>
      <c r="H33" s="50"/>
    </row>
    <row r="34" spans="4:8" ht="29.25" customHeight="1">
      <c r="D34" s="50"/>
      <c r="E34" s="288"/>
      <c r="F34" s="289"/>
      <c r="G34" s="289"/>
      <c r="H34" s="50"/>
    </row>
    <row r="35" spans="4:8" ht="29.25" customHeight="1">
      <c r="D35" s="50"/>
      <c r="E35" s="288"/>
      <c r="F35" s="289"/>
      <c r="G35" s="289"/>
      <c r="H35" s="50"/>
    </row>
    <row r="36" spans="4:8" ht="29.25" customHeight="1">
      <c r="D36" s="50"/>
      <c r="E36" s="288"/>
      <c r="F36" s="289"/>
      <c r="G36" s="289"/>
      <c r="H36" s="50"/>
    </row>
    <row r="37" spans="4:8" ht="11.25">
      <c r="D37" s="50"/>
      <c r="E37" s="50"/>
      <c r="F37" s="50"/>
      <c r="G37" s="50"/>
      <c r="H37" s="50"/>
    </row>
  </sheetData>
  <sheetProtection password="E4D4" sheet="1" objects="1" scenarios="1"/>
  <mergeCells count="10">
    <mergeCell ref="E35:G35"/>
    <mergeCell ref="E36:G36"/>
    <mergeCell ref="D9:H9"/>
    <mergeCell ref="D10:H10"/>
    <mergeCell ref="G4:H4"/>
    <mergeCell ref="G5:H5"/>
    <mergeCell ref="G7:H7"/>
    <mergeCell ref="D8:H8"/>
    <mergeCell ref="E12:G12"/>
    <mergeCell ref="E34:G3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6393979" r:id="rId1"/>
  </oleObjects>
</worksheet>
</file>

<file path=xl/worksheets/sheet7.xml><?xml version="1.0" encoding="utf-8"?>
<worksheet xmlns="http://schemas.openxmlformats.org/spreadsheetml/2006/main" xmlns:r="http://schemas.openxmlformats.org/officeDocument/2006/relationships">
  <sheetPr codeName="Sheet_07">
    <pageSetUpPr fitToPage="1"/>
  </sheetPr>
  <dimension ref="A1:Q58"/>
  <sheetViews>
    <sheetView showGridLines="0" tabSelected="1" workbookViewId="0" topLeftCell="C13">
      <selection activeCell="J10" sqref="J10"/>
    </sheetView>
  </sheetViews>
  <sheetFormatPr defaultColWidth="9.140625" defaultRowHeight="11.25"/>
  <cols>
    <col min="1" max="1" width="8.28125" style="46" hidden="1" customWidth="1"/>
    <col min="2" max="2" width="7.140625" style="45" hidden="1" customWidth="1"/>
    <col min="3" max="3" width="15.7109375" style="10" customWidth="1"/>
    <col min="4" max="4" width="5.57421875" style="12" customWidth="1"/>
    <col min="5" max="5" width="32.421875" style="12" customWidth="1"/>
    <col min="6" max="6" width="21.57421875" style="12" customWidth="1"/>
    <col min="7" max="7" width="33.140625" style="28" customWidth="1"/>
    <col min="8" max="8" width="7.7109375" style="28" customWidth="1"/>
    <col min="9" max="9" width="13.28125" style="27" customWidth="1"/>
    <col min="10" max="10" width="11.8515625" style="12" bestFit="1" customWidth="1"/>
    <col min="11" max="16384" width="9.140625" style="12" customWidth="1"/>
  </cols>
  <sheetData>
    <row r="1" spans="1:8" s="46" customFormat="1" ht="14.25" customHeight="1" hidden="1">
      <c r="A1" s="44">
        <v>26424110</v>
      </c>
      <c r="B1" s="45"/>
      <c r="G1" s="49"/>
      <c r="H1" s="49"/>
    </row>
    <row r="2" spans="1:8" s="46" customFormat="1" ht="14.25" customHeight="1" hidden="1">
      <c r="A2" s="44"/>
      <c r="B2" s="45"/>
      <c r="G2" s="49"/>
      <c r="H2" s="49"/>
    </row>
    <row r="3" spans="1:8" s="46" customFormat="1" ht="14.25" customHeight="1" hidden="1">
      <c r="A3" s="44"/>
      <c r="B3" s="45"/>
      <c r="G3" s="49"/>
      <c r="H3" s="49"/>
    </row>
    <row r="4" spans="1:9" s="3" customFormat="1" ht="14.25" customHeight="1">
      <c r="A4" s="46"/>
      <c r="B4" s="45"/>
      <c r="G4" s="333" t="str">
        <f>FORMCODE</f>
        <v>WARM.OPENINFO.TARIF.4.178</v>
      </c>
      <c r="H4" s="333"/>
      <c r="I4" s="4"/>
    </row>
    <row r="5" spans="1:11" s="3" customFormat="1" ht="14.25" customHeight="1">
      <c r="A5" s="46"/>
      <c r="B5" s="45"/>
      <c r="D5" s="6"/>
      <c r="E5" s="6"/>
      <c r="F5" s="6"/>
      <c r="G5" s="334" t="str">
        <f>VERSION</f>
        <v>Версия 3.0</v>
      </c>
      <c r="H5" s="334"/>
      <c r="I5" s="5"/>
      <c r="J5" s="109" t="s">
        <v>59</v>
      </c>
      <c r="K5" s="96"/>
    </row>
    <row r="6" spans="1:9" s="3" customFormat="1" ht="14.25" customHeight="1" thickBot="1">
      <c r="A6" s="46"/>
      <c r="B6" s="45"/>
      <c r="D6" s="6"/>
      <c r="E6" s="7"/>
      <c r="F6" s="8"/>
      <c r="G6" s="9"/>
      <c r="H6" s="9"/>
      <c r="I6" s="5"/>
    </row>
    <row r="7" spans="4:11" ht="30" customHeight="1" thickBot="1">
      <c r="D7" s="337" t="str">
        <f>FORMNAME</f>
        <v>Показатели подлежащие раскрытию в сфере теплоснабжения и сфере оказания услуг по передаче тепловой энергии</v>
      </c>
      <c r="E7" s="338"/>
      <c r="F7" s="338"/>
      <c r="G7" s="338"/>
      <c r="H7" s="339"/>
      <c r="I7" s="11"/>
      <c r="J7" s="21"/>
      <c r="K7" s="21"/>
    </row>
    <row r="8" spans="1:9" s="16" customFormat="1" ht="11.25">
      <c r="A8" s="46"/>
      <c r="B8" s="45"/>
      <c r="C8" s="13"/>
      <c r="D8" s="14"/>
      <c r="E8" s="14"/>
      <c r="F8" s="14"/>
      <c r="G8" s="14"/>
      <c r="H8" s="14"/>
      <c r="I8" s="15"/>
    </row>
    <row r="9" spans="1:10" s="16" customFormat="1" ht="14.25" customHeight="1">
      <c r="A9" s="46"/>
      <c r="B9" s="45"/>
      <c r="C9" s="13"/>
      <c r="D9" s="340" t="s">
        <v>2</v>
      </c>
      <c r="E9" s="340"/>
      <c r="F9" s="340"/>
      <c r="G9" s="340"/>
      <c r="H9" s="340"/>
      <c r="I9" s="15"/>
      <c r="J9" s="95"/>
    </row>
    <row r="10" spans="4:9" ht="12" thickBot="1">
      <c r="D10" s="15"/>
      <c r="E10" s="15"/>
      <c r="F10" s="15"/>
      <c r="G10" s="17"/>
      <c r="H10" s="18"/>
      <c r="I10" s="11"/>
    </row>
    <row r="11" spans="4:9" ht="15" customHeight="1">
      <c r="D11" s="63"/>
      <c r="E11" s="64"/>
      <c r="F11" s="64"/>
      <c r="G11" s="65"/>
      <c r="H11" s="66"/>
      <c r="I11" s="11"/>
    </row>
    <row r="12" spans="4:14" ht="34.5" customHeight="1">
      <c r="D12" s="67"/>
      <c r="E12" s="82"/>
      <c r="F12" s="341" t="s">
        <v>738</v>
      </c>
      <c r="G12" s="342"/>
      <c r="H12" s="68"/>
      <c r="I12" s="11"/>
      <c r="N12" s="95"/>
    </row>
    <row r="13" spans="4:9" ht="15" customHeight="1">
      <c r="D13" s="69"/>
      <c r="E13" s="19"/>
      <c r="F13" s="343"/>
      <c r="G13" s="343"/>
      <c r="H13" s="70"/>
      <c r="I13" s="21"/>
    </row>
    <row r="14" spans="3:10" ht="27.75" customHeight="1">
      <c r="C14" s="22"/>
      <c r="D14" s="69"/>
      <c r="E14" s="83" t="s">
        <v>3</v>
      </c>
      <c r="F14" s="320" t="s">
        <v>628</v>
      </c>
      <c r="G14" s="321"/>
      <c r="H14" s="70"/>
      <c r="I14" s="21"/>
      <c r="J14" s="95"/>
    </row>
    <row r="15" spans="4:9" ht="27.75" customHeight="1">
      <c r="D15" s="69"/>
      <c r="E15" s="84" t="s">
        <v>4</v>
      </c>
      <c r="F15" s="322">
        <v>7805018099</v>
      </c>
      <c r="G15" s="323"/>
      <c r="H15" s="71"/>
      <c r="I15" s="21"/>
    </row>
    <row r="16" spans="4:9" ht="27.75" customHeight="1">
      <c r="D16" s="69"/>
      <c r="E16" s="85" t="s">
        <v>5</v>
      </c>
      <c r="F16" s="324">
        <v>781001001</v>
      </c>
      <c r="G16" s="325"/>
      <c r="H16" s="71"/>
      <c r="I16" s="21"/>
    </row>
    <row r="17" spans="4:9" ht="15" customHeight="1">
      <c r="D17" s="67"/>
      <c r="E17" s="15"/>
      <c r="F17" s="15"/>
      <c r="G17" s="17"/>
      <c r="H17" s="68"/>
      <c r="I17" s="11"/>
    </row>
    <row r="18" spans="4:10" ht="27.75" customHeight="1">
      <c r="D18" s="69"/>
      <c r="E18" s="86" t="s">
        <v>28</v>
      </c>
      <c r="F18" s="335" t="s">
        <v>27</v>
      </c>
      <c r="G18" s="336"/>
      <c r="H18" s="72"/>
      <c r="I18" s="23"/>
      <c r="J18" s="24"/>
    </row>
    <row r="19" spans="4:9" ht="15" customHeight="1">
      <c r="D19" s="69"/>
      <c r="E19" s="19"/>
      <c r="F19" s="15"/>
      <c r="G19" s="20"/>
      <c r="H19" s="70"/>
      <c r="I19" s="21"/>
    </row>
    <row r="20" spans="1:17" ht="45" customHeight="1">
      <c r="A20" s="91"/>
      <c r="B20" s="92"/>
      <c r="D20" s="69"/>
      <c r="E20" s="86" t="s">
        <v>129</v>
      </c>
      <c r="F20" s="324" t="s">
        <v>564</v>
      </c>
      <c r="G20" s="325"/>
      <c r="H20" s="70"/>
      <c r="I20" s="21"/>
      <c r="P20" s="204"/>
      <c r="Q20" s="204"/>
    </row>
    <row r="21" spans="4:9" ht="15" customHeight="1">
      <c r="D21" s="69"/>
      <c r="E21" s="19"/>
      <c r="F21" s="15"/>
      <c r="G21" s="20"/>
      <c r="H21" s="70"/>
      <c r="I21" s="21"/>
    </row>
    <row r="22" spans="1:10" ht="22.5" customHeight="1">
      <c r="A22" s="91"/>
      <c r="B22" s="92"/>
      <c r="D22" s="69"/>
      <c r="E22" s="326" t="s">
        <v>128</v>
      </c>
      <c r="F22" s="327"/>
      <c r="G22" s="328"/>
      <c r="H22" s="72"/>
      <c r="I22" s="93"/>
      <c r="J22" s="24"/>
    </row>
    <row r="23" spans="1:9" ht="30.75" customHeight="1">
      <c r="A23" s="91"/>
      <c r="B23" s="92"/>
      <c r="D23" s="69"/>
      <c r="E23" s="94" t="s">
        <v>6</v>
      </c>
      <c r="F23" s="329">
        <v>2018</v>
      </c>
      <c r="G23" s="330"/>
      <c r="H23" s="70"/>
      <c r="I23" s="21"/>
    </row>
    <row r="24" spans="1:10" ht="15" customHeight="1">
      <c r="A24" s="91"/>
      <c r="B24" s="92"/>
      <c r="D24" s="69"/>
      <c r="E24" s="19"/>
      <c r="F24" s="15"/>
      <c r="G24" s="20"/>
      <c r="H24" s="72"/>
      <c r="I24" s="93"/>
      <c r="J24" s="24"/>
    </row>
    <row r="25" spans="1:10" ht="23.25" customHeight="1">
      <c r="A25" s="91"/>
      <c r="B25" s="92"/>
      <c r="D25" s="69"/>
      <c r="E25" s="212" t="s">
        <v>149</v>
      </c>
      <c r="F25" s="331" t="s">
        <v>771</v>
      </c>
      <c r="G25" s="332"/>
      <c r="H25" s="72"/>
      <c r="I25" s="93"/>
      <c r="J25" s="24"/>
    </row>
    <row r="26" spans="1:10" ht="23.25" customHeight="1">
      <c r="A26" s="91"/>
      <c r="B26" s="92"/>
      <c r="D26" s="69"/>
      <c r="E26" s="94" t="s">
        <v>150</v>
      </c>
      <c r="F26" s="299" t="s">
        <v>770</v>
      </c>
      <c r="G26" s="300"/>
      <c r="H26" s="72"/>
      <c r="I26" s="93"/>
      <c r="J26" s="24"/>
    </row>
    <row r="27" spans="1:10" ht="23.25" customHeight="1">
      <c r="A27" s="91"/>
      <c r="B27" s="92"/>
      <c r="D27" s="69"/>
      <c r="E27" s="94" t="s">
        <v>151</v>
      </c>
      <c r="F27" s="299" t="s">
        <v>770</v>
      </c>
      <c r="G27" s="300"/>
      <c r="H27" s="72"/>
      <c r="I27" s="93"/>
      <c r="J27" s="24"/>
    </row>
    <row r="28" spans="1:10" ht="23.25" customHeight="1">
      <c r="A28" s="91"/>
      <c r="B28" s="92"/>
      <c r="D28" s="69"/>
      <c r="E28" s="94" t="s">
        <v>152</v>
      </c>
      <c r="F28" s="299" t="s">
        <v>770</v>
      </c>
      <c r="G28" s="300"/>
      <c r="H28" s="72"/>
      <c r="I28" s="93"/>
      <c r="J28" s="24"/>
    </row>
    <row r="29" spans="1:10" ht="23.25" customHeight="1">
      <c r="A29" s="91"/>
      <c r="B29" s="92"/>
      <c r="D29" s="69"/>
      <c r="E29" s="94" t="s">
        <v>153</v>
      </c>
      <c r="F29" s="299" t="s">
        <v>770</v>
      </c>
      <c r="G29" s="300"/>
      <c r="H29" s="72"/>
      <c r="I29" s="93"/>
      <c r="J29" s="24"/>
    </row>
    <row r="30" spans="1:10" ht="23.25" customHeight="1">
      <c r="A30" s="91"/>
      <c r="B30" s="92"/>
      <c r="D30" s="69"/>
      <c r="E30" s="94" t="s">
        <v>412</v>
      </c>
      <c r="F30" s="301" t="s">
        <v>770</v>
      </c>
      <c r="G30" s="302"/>
      <c r="H30" s="72"/>
      <c r="I30" s="93"/>
      <c r="J30" s="24"/>
    </row>
    <row r="31" spans="1:10" ht="23.25" customHeight="1">
      <c r="A31" s="91"/>
      <c r="B31" s="92"/>
      <c r="D31" s="69"/>
      <c r="E31" s="213" t="s">
        <v>154</v>
      </c>
      <c r="F31" s="301" t="s">
        <v>770</v>
      </c>
      <c r="G31" s="302"/>
      <c r="H31" s="72"/>
      <c r="I31" s="93"/>
      <c r="J31" s="24"/>
    </row>
    <row r="32" spans="1:10" ht="23.25" customHeight="1">
      <c r="A32" s="91"/>
      <c r="B32" s="92"/>
      <c r="D32" s="69"/>
      <c r="E32" s="279" t="s">
        <v>734</v>
      </c>
      <c r="F32" s="300" t="s">
        <v>770</v>
      </c>
      <c r="G32" s="300"/>
      <c r="H32" s="72"/>
      <c r="I32" s="93"/>
      <c r="J32" s="24"/>
    </row>
    <row r="33" spans="1:10" ht="15" customHeight="1">
      <c r="A33" s="91"/>
      <c r="B33" s="92"/>
      <c r="D33" s="69"/>
      <c r="E33" s="19"/>
      <c r="F33" s="15"/>
      <c r="G33" s="20"/>
      <c r="H33" s="72"/>
      <c r="I33" s="93"/>
      <c r="J33" s="24"/>
    </row>
    <row r="34" spans="4:10" ht="22.5" customHeight="1" hidden="1">
      <c r="D34" s="69"/>
      <c r="E34" s="303" t="s">
        <v>155</v>
      </c>
      <c r="F34" s="304"/>
      <c r="G34" s="305"/>
      <c r="H34" s="71"/>
      <c r="I34" s="59"/>
      <c r="J34" s="59"/>
    </row>
    <row r="35" spans="1:9" ht="23.25" customHeight="1" hidden="1">
      <c r="A35" s="47"/>
      <c r="D35" s="67"/>
      <c r="E35" s="213" t="s">
        <v>156</v>
      </c>
      <c r="F35" s="297"/>
      <c r="G35" s="298"/>
      <c r="H35" s="71"/>
      <c r="I35" s="60"/>
    </row>
    <row r="36" spans="1:9" ht="23.25" customHeight="1" hidden="1">
      <c r="A36" s="47"/>
      <c r="D36" s="67"/>
      <c r="E36" s="94" t="s">
        <v>157</v>
      </c>
      <c r="F36" s="297"/>
      <c r="G36" s="298"/>
      <c r="H36" s="71"/>
      <c r="I36" s="60"/>
    </row>
    <row r="37" spans="1:9" ht="27.75" customHeight="1" hidden="1">
      <c r="A37" s="47"/>
      <c r="D37" s="67"/>
      <c r="E37" s="94" t="s">
        <v>158</v>
      </c>
      <c r="F37" s="295"/>
      <c r="G37" s="296"/>
      <c r="H37" s="71"/>
      <c r="I37" s="61"/>
    </row>
    <row r="38" spans="1:10" ht="15" customHeight="1" hidden="1">
      <c r="A38" s="91"/>
      <c r="B38" s="92"/>
      <c r="D38" s="69"/>
      <c r="E38" s="19"/>
      <c r="F38" s="15"/>
      <c r="G38" s="20"/>
      <c r="H38" s="72"/>
      <c r="I38" s="93"/>
      <c r="J38" s="24"/>
    </row>
    <row r="39" spans="4:10" ht="22.5" customHeight="1">
      <c r="D39" s="69"/>
      <c r="E39" s="303" t="s">
        <v>8</v>
      </c>
      <c r="F39" s="304"/>
      <c r="G39" s="305"/>
      <c r="H39" s="71"/>
      <c r="I39" s="59"/>
      <c r="J39" s="59"/>
    </row>
    <row r="40" spans="1:9" ht="23.25" customHeight="1">
      <c r="A40" s="47"/>
      <c r="D40" s="67"/>
      <c r="E40" s="87" t="s">
        <v>9</v>
      </c>
      <c r="F40" s="312" t="s">
        <v>763</v>
      </c>
      <c r="G40" s="313"/>
      <c r="H40" s="71"/>
      <c r="I40" s="60"/>
    </row>
    <row r="41" spans="1:9" ht="27.75" customHeight="1">
      <c r="A41" s="47"/>
      <c r="D41" s="67"/>
      <c r="E41" s="88" t="s">
        <v>10</v>
      </c>
      <c r="F41" s="314" t="s">
        <v>763</v>
      </c>
      <c r="G41" s="315"/>
      <c r="H41" s="71"/>
      <c r="I41" s="61"/>
    </row>
    <row r="42" spans="4:9" ht="15" customHeight="1">
      <c r="D42" s="69"/>
      <c r="E42" s="19"/>
      <c r="F42" s="15"/>
      <c r="G42" s="20"/>
      <c r="H42" s="71"/>
      <c r="I42" s="21"/>
    </row>
    <row r="43" spans="4:9" ht="22.5" customHeight="1">
      <c r="D43" s="69"/>
      <c r="E43" s="303" t="s">
        <v>20</v>
      </c>
      <c r="F43" s="304"/>
      <c r="G43" s="305"/>
      <c r="H43" s="71"/>
      <c r="I43" s="21"/>
    </row>
    <row r="44" spans="4:9" ht="27.75" customHeight="1">
      <c r="D44" s="69"/>
      <c r="E44" s="89" t="s">
        <v>12</v>
      </c>
      <c r="F44" s="318" t="s">
        <v>764</v>
      </c>
      <c r="G44" s="319"/>
      <c r="H44" s="71"/>
      <c r="I44" s="21"/>
    </row>
    <row r="45" spans="4:9" ht="27.75" customHeight="1">
      <c r="D45" s="69"/>
      <c r="E45" s="90" t="s">
        <v>13</v>
      </c>
      <c r="F45" s="306" t="s">
        <v>765</v>
      </c>
      <c r="G45" s="307"/>
      <c r="H45" s="71"/>
      <c r="I45" s="21"/>
    </row>
    <row r="46" spans="4:9" ht="15" customHeight="1">
      <c r="D46" s="69"/>
      <c r="E46" s="19"/>
      <c r="F46" s="15"/>
      <c r="G46" s="20"/>
      <c r="H46" s="71"/>
      <c r="I46" s="21"/>
    </row>
    <row r="47" spans="1:9" ht="22.5" customHeight="1">
      <c r="A47" s="47"/>
      <c r="D47" s="67"/>
      <c r="E47" s="303" t="s">
        <v>11</v>
      </c>
      <c r="F47" s="304"/>
      <c r="G47" s="305"/>
      <c r="H47" s="71"/>
      <c r="I47" s="11"/>
    </row>
    <row r="48" spans="1:9" ht="27.75" customHeight="1">
      <c r="A48" s="47"/>
      <c r="B48" s="48"/>
      <c r="D48" s="73"/>
      <c r="E48" s="89" t="s">
        <v>12</v>
      </c>
      <c r="F48" s="316" t="s">
        <v>766</v>
      </c>
      <c r="G48" s="317"/>
      <c r="H48" s="71"/>
      <c r="I48" s="25"/>
    </row>
    <row r="49" spans="1:9" ht="27.75" customHeight="1">
      <c r="A49" s="47"/>
      <c r="B49" s="48"/>
      <c r="D49" s="73"/>
      <c r="E49" s="89" t="s">
        <v>13</v>
      </c>
      <c r="F49" s="316" t="s">
        <v>767</v>
      </c>
      <c r="G49" s="317"/>
      <c r="H49" s="71"/>
      <c r="I49" s="25"/>
    </row>
    <row r="50" spans="1:9" ht="27.75" customHeight="1">
      <c r="A50" s="47"/>
      <c r="B50" s="48"/>
      <c r="D50" s="73"/>
      <c r="E50" s="89" t="s">
        <v>14</v>
      </c>
      <c r="F50" s="308" t="s">
        <v>768</v>
      </c>
      <c r="G50" s="309"/>
      <c r="H50" s="71"/>
      <c r="I50" s="25"/>
    </row>
    <row r="51" spans="1:9" ht="27.75" customHeight="1">
      <c r="A51" s="47"/>
      <c r="B51" s="48"/>
      <c r="D51" s="73"/>
      <c r="E51" s="90" t="s">
        <v>15</v>
      </c>
      <c r="F51" s="310" t="s">
        <v>769</v>
      </c>
      <c r="G51" s="311"/>
      <c r="H51" s="71"/>
      <c r="I51" s="25"/>
    </row>
    <row r="52" spans="4:9" ht="12" thickBot="1">
      <c r="D52" s="74"/>
      <c r="E52" s="75"/>
      <c r="F52" s="75"/>
      <c r="G52" s="76"/>
      <c r="H52" s="77"/>
      <c r="I52" s="11"/>
    </row>
    <row r="58" spans="7:8" ht="11.25">
      <c r="G58" s="26"/>
      <c r="H58" s="26"/>
    </row>
  </sheetData>
  <sheetProtection password="E4D4" sheet="1" objects="1" scenarios="1" formatColumns="0" formatRows="0"/>
  <mergeCells count="36">
    <mergeCell ref="G4:H4"/>
    <mergeCell ref="G5:H5"/>
    <mergeCell ref="F18:G18"/>
    <mergeCell ref="D7:H7"/>
    <mergeCell ref="D9:H9"/>
    <mergeCell ref="F12:G12"/>
    <mergeCell ref="F13:G13"/>
    <mergeCell ref="F44:G44"/>
    <mergeCell ref="F14:G14"/>
    <mergeCell ref="F15:G15"/>
    <mergeCell ref="F16:G16"/>
    <mergeCell ref="E22:G22"/>
    <mergeCell ref="F23:G23"/>
    <mergeCell ref="F20:G20"/>
    <mergeCell ref="F25:G25"/>
    <mergeCell ref="F26:G26"/>
    <mergeCell ref="F35:G35"/>
    <mergeCell ref="F45:G45"/>
    <mergeCell ref="F50:G50"/>
    <mergeCell ref="F51:G51"/>
    <mergeCell ref="E39:G39"/>
    <mergeCell ref="F40:G40"/>
    <mergeCell ref="F41:G41"/>
    <mergeCell ref="E47:G47"/>
    <mergeCell ref="F48:G48"/>
    <mergeCell ref="F49:G49"/>
    <mergeCell ref="E43:G43"/>
    <mergeCell ref="F37:G37"/>
    <mergeCell ref="F36:G36"/>
    <mergeCell ref="F27:G27"/>
    <mergeCell ref="F28:G28"/>
    <mergeCell ref="F29:G29"/>
    <mergeCell ref="F31:G31"/>
    <mergeCell ref="F30:G30"/>
    <mergeCell ref="E34:G34"/>
    <mergeCell ref="F32:G32"/>
  </mergeCells>
  <dataValidations count="8">
    <dataValidation type="textLength" operator="lessThanOrEqual" allowBlank="1" showInputMessage="1" showErrorMessage="1" errorTitle="Ошибка" error="Допускается ввод не более 900 символов!" sqref="F44:G45 F40:G41 F48:G5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operator="lessThanOrEqual" allowBlank="1" showInputMessage="1" showErrorMessage="1" errorTitle="Ошибка" sqref="F25:G32">
      <formula1>"Да,Нет"</formula1>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6:G37">
      <formula1>DATE(YEAR(F35),MONTH(F35),DAY(F35)+1)</formula1>
      <formula2>DATE(YEAR(F35),12,30)</formula2>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5:G35">
      <formula1>DATE(YEAR_PERIOD,1,2)</formula1>
      <formula2>DATE(YEAR_PERIOD,12,30)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sheetPr codeName="Лист1">
    <pageSetUpPr fitToPage="1"/>
  </sheetPr>
  <dimension ref="A1:H27"/>
  <sheetViews>
    <sheetView showGridLines="0" zoomScalePageLayoutView="0" workbookViewId="0" topLeftCell="D5">
      <selection activeCell="G24" sqref="G24"/>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26424110</v>
      </c>
      <c r="C1" s="199"/>
      <c r="E1" s="200"/>
      <c r="F1" s="201" t="s">
        <v>120</v>
      </c>
      <c r="G1" s="201" t="s">
        <v>121</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169</v>
      </c>
    </row>
    <row r="11" spans="5:8" ht="15" customHeight="1">
      <c r="E11" s="349" t="s">
        <v>166</v>
      </c>
      <c r="F11" s="350"/>
      <c r="G11" s="350"/>
      <c r="H11" s="351"/>
    </row>
    <row r="12" spans="5:8" ht="15" customHeight="1">
      <c r="E12" s="352" t="str">
        <f>COMPANY</f>
        <v>ООО "Газпром трансгаз Санкт-Петербург"</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hidden="1" thickBot="1">
      <c r="E16" s="159"/>
      <c r="F16" s="344" t="s">
        <v>160</v>
      </c>
      <c r="G16" s="345"/>
      <c r="H16" s="211"/>
    </row>
    <row r="17" spans="5:8" ht="12" customHeight="1" hidden="1" thickBot="1">
      <c r="E17" s="159"/>
      <c r="F17" s="283"/>
      <c r="G17" s="283"/>
      <c r="H17" s="282"/>
    </row>
    <row r="18" spans="1:8" s="206" customFormat="1" ht="67.5">
      <c r="A18" s="205" t="s">
        <v>122</v>
      </c>
      <c r="C18" s="207"/>
      <c r="E18" s="208"/>
      <c r="F18" s="214" t="s">
        <v>161</v>
      </c>
      <c r="G18" s="215" t="s">
        <v>38</v>
      </c>
      <c r="H18" s="210"/>
    </row>
    <row r="19" spans="1:8" s="206" customFormat="1" ht="39" customHeight="1">
      <c r="A19" s="205" t="s">
        <v>123</v>
      </c>
      <c r="C19" s="207"/>
      <c r="E19" s="208"/>
      <c r="F19" s="216" t="s">
        <v>162</v>
      </c>
      <c r="G19" s="217" t="s">
        <v>772</v>
      </c>
      <c r="H19" s="210"/>
    </row>
    <row r="20" spans="1:8" s="206" customFormat="1" ht="33" customHeight="1">
      <c r="A20" s="205" t="s">
        <v>124</v>
      </c>
      <c r="C20" s="207"/>
      <c r="E20" s="208"/>
      <c r="F20" s="216" t="s">
        <v>163</v>
      </c>
      <c r="G20" s="278"/>
      <c r="H20" s="210"/>
    </row>
    <row r="21" spans="1:8" s="206" customFormat="1" ht="39" customHeight="1">
      <c r="A21" s="205" t="s">
        <v>125</v>
      </c>
      <c r="C21" s="207"/>
      <c r="E21" s="208"/>
      <c r="F21" s="277" t="str">
        <f>"1 полугодие "&amp;YEAR_PERIOD&amp;" г."</f>
        <v>1 полугодие 2018 г.</v>
      </c>
      <c r="G21" s="217" t="s">
        <v>773</v>
      </c>
      <c r="H21" s="210"/>
    </row>
    <row r="22" spans="1:8" s="206" customFormat="1" ht="39" customHeight="1">
      <c r="A22" s="205" t="s">
        <v>126</v>
      </c>
      <c r="C22" s="207"/>
      <c r="E22" s="208"/>
      <c r="F22" s="277" t="str">
        <f>"2 полугодие "&amp;YEAR_PERIOD&amp;" г."</f>
        <v>2 полугодие 2018 г.</v>
      </c>
      <c r="G22" s="217" t="s">
        <v>774</v>
      </c>
      <c r="H22" s="210"/>
    </row>
    <row r="23" spans="1:8" s="206" customFormat="1" ht="39" customHeight="1">
      <c r="A23" s="205" t="s">
        <v>739</v>
      </c>
      <c r="C23" s="207"/>
      <c r="E23" s="208"/>
      <c r="F23" s="216" t="s">
        <v>164</v>
      </c>
      <c r="G23" s="217" t="s">
        <v>775</v>
      </c>
      <c r="H23" s="210"/>
    </row>
    <row r="24" spans="1:8" s="206" customFormat="1" ht="48.75" customHeight="1" thickBot="1">
      <c r="A24" s="205" t="s">
        <v>740</v>
      </c>
      <c r="C24" s="207"/>
      <c r="E24" s="208"/>
      <c r="F24" s="218" t="s">
        <v>165</v>
      </c>
      <c r="G24" s="284" t="s">
        <v>779</v>
      </c>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F16:G16"/>
    <mergeCell ref="E8:H8"/>
    <mergeCell ref="E11:H11"/>
    <mergeCell ref="E12:H12"/>
    <mergeCell ref="E13:H13"/>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codeName="Лист5"/>
  <dimension ref="A1:I32"/>
  <sheetViews>
    <sheetView showGridLines="0" zoomScalePageLayoutView="0" workbookViewId="0" topLeftCell="D5">
      <selection activeCell="G29" sqref="G29"/>
    </sheetView>
  </sheetViews>
  <sheetFormatPr defaultColWidth="9.140625" defaultRowHeight="11.25"/>
  <cols>
    <col min="1" max="1" width="0" style="203" hidden="1" customWidth="1"/>
    <col min="2" max="3" width="9.57421875" style="125" hidden="1" customWidth="1"/>
    <col min="7" max="8" width="57.140625" style="0" customWidth="1"/>
  </cols>
  <sheetData>
    <row r="1" spans="1:8" s="203" customFormat="1" ht="11.25" hidden="1">
      <c r="A1" s="125">
        <f>ID</f>
        <v>26424110</v>
      </c>
      <c r="G1" s="203" t="s">
        <v>105</v>
      </c>
      <c r="H1" s="203" t="s">
        <v>106</v>
      </c>
    </row>
    <row r="2" spans="1:8" s="125" customFormat="1" ht="11.25" customHeight="1" hidden="1">
      <c r="A2" s="203"/>
      <c r="H2" s="164"/>
    </row>
    <row r="3" spans="1:8" s="125" customFormat="1" ht="11.25" customHeight="1" hidden="1">
      <c r="A3" s="203"/>
      <c r="H3" s="165"/>
    </row>
    <row r="4" spans="1:9" s="125" customFormat="1" ht="11.25" customHeight="1" hidden="1">
      <c r="A4" s="203"/>
      <c r="I4" s="166"/>
    </row>
    <row r="5" spans="8:9" ht="11.25">
      <c r="H5" s="359" t="str">
        <f>FORMCODE</f>
        <v>WARM.OPENINFO.TARIF.4.178</v>
      </c>
      <c r="I5" s="359"/>
    </row>
    <row r="6" spans="8:9" ht="11.25">
      <c r="H6" s="359" t="str">
        <f>VERSION</f>
        <v>Версия 3.0</v>
      </c>
      <c r="I6" s="359"/>
    </row>
    <row r="7" ht="11.25">
      <c r="I7" s="167"/>
    </row>
    <row r="8" ht="16.5" customHeight="1" thickBot="1">
      <c r="I8" s="168"/>
    </row>
    <row r="9" spans="5:9" ht="42.75" customHeight="1">
      <c r="E9" s="360" t="s">
        <v>71</v>
      </c>
      <c r="F9" s="361"/>
      <c r="G9" s="361"/>
      <c r="H9" s="361"/>
      <c r="I9" s="362"/>
    </row>
    <row r="10" spans="5:9" ht="15.75" customHeight="1" thickBot="1">
      <c r="E10" s="363" t="str">
        <f>COMPANY</f>
        <v>ООО "Газпром трансгаз Санкт-Петербург"</v>
      </c>
      <c r="F10" s="364"/>
      <c r="G10" s="364"/>
      <c r="H10" s="364"/>
      <c r="I10" s="365"/>
    </row>
    <row r="11" spans="5:9" ht="16.5" customHeight="1">
      <c r="E11" s="366" t="str">
        <f>IF(PF="План","на ",IF(PF="Факт","за "," "))&amp;YEAR_PERIOD&amp;" год"</f>
        <v>на 2018 год</v>
      </c>
      <c r="F11" s="366"/>
      <c r="G11" s="366"/>
      <c r="H11" s="366"/>
      <c r="I11" s="366"/>
    </row>
    <row r="13" spans="5:9" ht="12" thickBot="1">
      <c r="E13" s="169"/>
      <c r="F13" s="170"/>
      <c r="G13" s="170"/>
      <c r="H13" s="170"/>
      <c r="I13" s="171"/>
    </row>
    <row r="14" spans="5:9" ht="30" customHeight="1" thickBot="1">
      <c r="E14" s="127"/>
      <c r="F14" s="172" t="s">
        <v>72</v>
      </c>
      <c r="G14" s="173" t="s">
        <v>73</v>
      </c>
      <c r="H14" s="174" t="s">
        <v>74</v>
      </c>
      <c r="I14" s="133"/>
    </row>
    <row r="15" spans="5:9" ht="12" thickBot="1">
      <c r="E15" s="127"/>
      <c r="F15" s="38">
        <v>1</v>
      </c>
      <c r="G15" s="38">
        <v>2</v>
      </c>
      <c r="H15" s="38">
        <v>3</v>
      </c>
      <c r="I15" s="133"/>
    </row>
    <row r="16" spans="1:9" ht="22.5" customHeight="1">
      <c r="A16" s="203" t="s">
        <v>107</v>
      </c>
      <c r="E16" s="127"/>
      <c r="F16" s="175" t="s">
        <v>75</v>
      </c>
      <c r="G16" s="176" t="s">
        <v>76</v>
      </c>
      <c r="H16" s="177" t="s">
        <v>77</v>
      </c>
      <c r="I16" s="133"/>
    </row>
    <row r="17" spans="1:9" ht="22.5" customHeight="1">
      <c r="A17" s="203" t="s">
        <v>108</v>
      </c>
      <c r="E17" s="127"/>
      <c r="F17" s="178" t="s">
        <v>78</v>
      </c>
      <c r="G17" s="179" t="s">
        <v>79</v>
      </c>
      <c r="H17" s="180"/>
      <c r="I17" s="181">
        <f>IF(ISERROR(FIND(" ",H17)),IF(ISERROR(FIND(CHAR(10),H17)),IF(ISERROR(FIND("http",H17)),"",HYPERLINK(H17,"СКАЧАТЬ")),""),"")</f>
      </c>
    </row>
    <row r="18" spans="1:9" ht="22.5" customHeight="1">
      <c r="A18" s="203" t="s">
        <v>109</v>
      </c>
      <c r="E18" s="127"/>
      <c r="F18" s="182" t="s">
        <v>80</v>
      </c>
      <c r="G18" s="179" t="s">
        <v>81</v>
      </c>
      <c r="H18" s="180"/>
      <c r="I18" s="181">
        <f>IF(ISERROR(FIND(" ",H18)),IF(ISERROR(FIND(CHAR(10),H18)),IF(ISERROR(FIND("http",H18)),"",HYPERLINK(H18,"СКАЧАТЬ")),""),"")</f>
      </c>
    </row>
    <row r="19" spans="1:9" ht="22.5" customHeight="1">
      <c r="A19" s="203" t="s">
        <v>110</v>
      </c>
      <c r="E19" s="127"/>
      <c r="F19" s="182" t="s">
        <v>82</v>
      </c>
      <c r="G19" s="179" t="s">
        <v>83</v>
      </c>
      <c r="H19" s="180"/>
      <c r="I19" s="181">
        <f>IF(ISERROR(FIND(" ",H19)),IF(ISERROR(FIND(CHAR(10),H19)),IF(ISERROR(FIND("http",H19)),"",HYPERLINK(H19,"СКАЧАТЬ")),""),"")</f>
      </c>
    </row>
    <row r="20" spans="1:9" ht="22.5" customHeight="1">
      <c r="A20" s="203" t="s">
        <v>111</v>
      </c>
      <c r="E20" s="127"/>
      <c r="F20" s="182" t="s">
        <v>84</v>
      </c>
      <c r="G20" s="179" t="s">
        <v>85</v>
      </c>
      <c r="H20" s="180"/>
      <c r="I20" s="181">
        <f>IF(ISERROR(FIND(" ",H20)),IF(ISERROR(FIND(CHAR(10),H20)),IF(ISERROR(FIND("http",H20)),"",HYPERLINK(H20,"СКАЧАТЬ")),""),"")</f>
      </c>
    </row>
    <row r="21" spans="1:9" ht="22.5" customHeight="1">
      <c r="A21" s="203" t="s">
        <v>112</v>
      </c>
      <c r="E21" s="127"/>
      <c r="F21" s="183" t="s">
        <v>86</v>
      </c>
      <c r="G21" s="184" t="s">
        <v>87</v>
      </c>
      <c r="H21" s="185" t="s">
        <v>77</v>
      </c>
      <c r="I21" s="133"/>
    </row>
    <row r="22" spans="1:9" ht="22.5" customHeight="1">
      <c r="A22" s="203" t="s">
        <v>113</v>
      </c>
      <c r="E22" s="127"/>
      <c r="F22" s="182" t="s">
        <v>88</v>
      </c>
      <c r="G22" s="179" t="s">
        <v>89</v>
      </c>
      <c r="H22" s="180"/>
      <c r="I22" s="181">
        <f aca="true" t="shared" si="0" ref="I22:I27">IF(ISERROR(FIND(" ",H22)),IF(ISERROR(FIND(CHAR(10),H22)),IF(ISERROR(FIND("http",H22)),"",HYPERLINK(H22,"СКАЧАТЬ")),""),"")</f>
      </c>
    </row>
    <row r="23" spans="1:9" ht="22.5" customHeight="1">
      <c r="A23" s="203" t="s">
        <v>114</v>
      </c>
      <c r="E23" s="127"/>
      <c r="F23" s="182" t="s">
        <v>90</v>
      </c>
      <c r="G23" s="179" t="s">
        <v>91</v>
      </c>
      <c r="H23" s="180"/>
      <c r="I23" s="181">
        <f t="shared" si="0"/>
      </c>
    </row>
    <row r="24" spans="1:9" ht="22.5" customHeight="1">
      <c r="A24" s="203" t="s">
        <v>115</v>
      </c>
      <c r="E24" s="127"/>
      <c r="F24" s="182" t="s">
        <v>92</v>
      </c>
      <c r="G24" s="179" t="s">
        <v>93</v>
      </c>
      <c r="H24" s="180"/>
      <c r="I24" s="181">
        <f t="shared" si="0"/>
      </c>
    </row>
    <row r="25" spans="1:9" ht="22.5" customHeight="1">
      <c r="A25" s="203" t="s">
        <v>116</v>
      </c>
      <c r="E25" s="127"/>
      <c r="F25" s="182" t="s">
        <v>94</v>
      </c>
      <c r="G25" s="179" t="s">
        <v>95</v>
      </c>
      <c r="H25" s="180"/>
      <c r="I25" s="181">
        <f t="shared" si="0"/>
      </c>
    </row>
    <row r="26" spans="1:9" ht="22.5" customHeight="1">
      <c r="A26" s="203" t="s">
        <v>117</v>
      </c>
      <c r="E26" s="127"/>
      <c r="F26" s="182" t="s">
        <v>96</v>
      </c>
      <c r="G26" s="179" t="s">
        <v>97</v>
      </c>
      <c r="H26" s="180"/>
      <c r="I26" s="181">
        <f t="shared" si="0"/>
      </c>
    </row>
    <row r="27" spans="1:9" ht="22.5" customHeight="1">
      <c r="A27" s="203" t="s">
        <v>118</v>
      </c>
      <c r="E27" s="127"/>
      <c r="F27" s="182" t="s">
        <v>98</v>
      </c>
      <c r="G27" s="179" t="s">
        <v>99</v>
      </c>
      <c r="H27" s="180"/>
      <c r="I27" s="181">
        <f t="shared" si="0"/>
      </c>
    </row>
    <row r="28" spans="1:9" ht="56.25">
      <c r="A28" s="203" t="s">
        <v>119</v>
      </c>
      <c r="B28" s="186"/>
      <c r="C28" s="186"/>
      <c r="E28" s="127"/>
      <c r="F28" s="183" t="s">
        <v>100</v>
      </c>
      <c r="G28" s="184" t="s">
        <v>101</v>
      </c>
      <c r="H28" s="187" t="s">
        <v>77</v>
      </c>
      <c r="I28" s="133"/>
    </row>
    <row r="29" spans="1:9" ht="15" customHeight="1" hidden="1">
      <c r="A29" s="203" t="str">
        <f>"P2D1R"&amp;ROW()-ROW($A$28)</f>
        <v>P2D1R1</v>
      </c>
      <c r="B29" s="186"/>
      <c r="C29" s="186">
        <f>ROW(C30)-ROW()</f>
        <v>1</v>
      </c>
      <c r="D29" s="188" t="s">
        <v>70</v>
      </c>
      <c r="E29" s="189"/>
      <c r="F29" s="190" t="str">
        <f>"3."&amp;ROW()-ROW($F$28)&amp;"."</f>
        <v>3.1.</v>
      </c>
      <c r="G29" s="191"/>
      <c r="H29" s="192"/>
      <c r="I29" s="181">
        <f>IF(ISERROR(FIND(" ",H29)),IF(ISERROR(FIND(CHAR(10),H29)),IF(ISERROR(FIND("http",H29)),"",HYPERLINK(H29,"СКАЧАТЬ")),""),"")</f>
      </c>
    </row>
    <row r="30" spans="2:9" ht="12" thickBot="1">
      <c r="B30" s="186">
        <f>ROW()-ROW(B29)</f>
        <v>1</v>
      </c>
      <c r="C30" s="186">
        <v>0</v>
      </c>
      <c r="D30" s="193"/>
      <c r="E30" s="194"/>
      <c r="F30" s="195"/>
      <c r="G30" s="196" t="s">
        <v>102</v>
      </c>
      <c r="H30" s="197"/>
      <c r="I30" s="133"/>
    </row>
    <row r="31" spans="2:9" ht="11.25">
      <c r="B31" s="186"/>
      <c r="C31" s="186"/>
      <c r="E31" s="127"/>
      <c r="I31" s="36"/>
    </row>
    <row r="32" spans="2:8" ht="11.25">
      <c r="B32" s="186"/>
      <c r="C32" s="186"/>
      <c r="E32" s="170"/>
      <c r="F32" s="170"/>
      <c r="G32" s="170"/>
      <c r="H32" s="170"/>
    </row>
  </sheetData>
  <sheetProtection password="E4D4" sheet="1" objects="1" scenarios="1" formatColumns="0" formatRows="0"/>
  <mergeCells count="5">
    <mergeCell ref="H5:I5"/>
    <mergeCell ref="H6:I6"/>
    <mergeCell ref="E9:I9"/>
    <mergeCell ref="E10:I10"/>
    <mergeCell ref="E11:I11"/>
  </mergeCells>
  <dataValidations count="4">
    <dataValidation type="decimal" allowBlank="1" showErrorMessage="1" errorTitle="Внимание" error="Неверное значение, допускаются только неотрицательные числа" sqref="H30 H28">
      <formula1>0</formula1>
      <formula2>9.99999999999999E+23</formula2>
    </dataValidation>
    <dataValidation type="textLength" allowBlank="1" showErrorMessage="1" errorTitle="Внимание" error="Неверное значение, допускаются только неотрицательные числа" sqref="H17:H20 H22:H27 H29">
      <formula1>0</formula1>
      <formula2>990</formula2>
    </dataValidation>
    <dataValidation type="textLength" allowBlank="1" showErrorMessage="1" sqref="G25:G28">
      <formula1>0</formula1>
      <formula2>900</formula2>
    </dataValidation>
    <dataValidation type="textLength" allowBlank="1" showInputMessage="1" showErrorMessage="1" prompt="Введите наименование" sqref="G29">
      <formula1>0</formula1>
      <formula2>900</formula2>
    </dataValidation>
  </dataValidations>
  <hyperlinks>
    <hyperlink ref="G30" location="Ссылки!A1" display="Добавить"/>
    <hyperlink ref="D29" location="Ссылки!A1" display="Удалить"/>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Денисова Э.Э.</cp:lastModifiedBy>
  <cp:lastPrinted>2017-12-06T14:11:05Z</cp:lastPrinted>
  <dcterms:created xsi:type="dcterms:W3CDTF">2012-05-02T09:06:49Z</dcterms:created>
  <dcterms:modified xsi:type="dcterms:W3CDTF">2017-12-22T08:00:20Z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3.0</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2018</vt:lpwstr>
  </property>
  <property fmtid="{D5CDD505-2E9C-101B-9397-08002B2CF9AE}" pid="9" name="PF">
    <vt:lpwstr>План</vt:lpwstr>
  </property>
  <property fmtid="{D5CDD505-2E9C-101B-9397-08002B2CF9AE}" pid="10" name="ID">
    <vt:lpwstr>26424110</vt:lpwstr>
  </property>
  <property fmtid="{D5CDD505-2E9C-101B-9397-08002B2CF9AE}" pid="11" name="GROUP" linkTarget="PROP_GROUP">
    <vt:r8>4.43991969730195E-308</vt:r8>
  </property>
</Properties>
</file>