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135" windowWidth="15600" windowHeight="9180" tabRatio="942" firstSheet="4" activeTab="5"/>
  </bookViews>
  <sheets>
    <sheet name="TSheet" sheetId="1" state="veryHidden" r:id="rId1"/>
    <sheet name="RSheet" sheetId="2" state="veryHidden" r:id="rId2"/>
    <sheet name="SheetOrgReestr" sheetId="3" state="veryHidden" r:id="rId3"/>
    <sheet name="OrgReestrTemp" sheetId="4" state="veryHidden" r:id="rId4"/>
    <sheet name="Инструкция" sheetId="5" r:id="rId5"/>
    <sheet name="Титульный" sheetId="6" r:id="rId6"/>
    <sheet name="СТ-ТС.26" sheetId="7" r:id="rId7"/>
    <sheet name="СТ-ТС.27" sheetId="8" r:id="rId8"/>
    <sheet name="Ссылки на публикации" sheetId="9" r:id="rId9"/>
    <sheet name="Проверка" sheetId="10" r:id="rId10"/>
  </sheets>
  <definedNames>
    <definedName name="_xlfn.IFERROR" hidden="1">#NAME?</definedName>
    <definedName name="B_FIO">'Титульный'!$F$33</definedName>
    <definedName name="B_POST">'Титульный'!$F$34</definedName>
    <definedName name="CHECK_RNG">'Проверка'!$E$12:$G$13</definedName>
    <definedName name="ChTitArr">'TSheet'!$B$16:$B$33</definedName>
    <definedName name="COMPANY">'Титульный'!$F$14</definedName>
    <definedName name="EXE_EMAIL">'Титульный'!$F$40</definedName>
    <definedName name="EXE_FIO">'Титульный'!$F$37</definedName>
    <definedName name="EXE_PHONE">'Титульный'!$F$39</definedName>
    <definedName name="EXE_POST">'Титульный'!$F$38</definedName>
    <definedName name="FORMCODE">'TSheet'!$C$2</definedName>
    <definedName name="FORMID">'TSheet'!$C$1</definedName>
    <definedName name="FORMNAME">'TSheet'!$C$3</definedName>
    <definedName name="ID">'Титульный'!$A$1</definedName>
    <definedName name="INN">'Титульный'!$F$15</definedName>
    <definedName name="KIND_ACTIVITY">'Титульный'!$F$20</definedName>
    <definedName name="KPP">'Титульный'!$F$16</definedName>
    <definedName name="LIST_ORG_REESTR">'SheetOrgReestr'!$A$2:$E$178</definedName>
    <definedName name="METHOD">'TSheet'!$L$2:$L$5</definedName>
    <definedName name="OR_REFRESH_DATE" localSheetId="5">'Титульный'!$F$12</definedName>
    <definedName name="ORG_REESTR_TEMP_LIST">'OrgReestrTemp'!$A$2:$E$23</definedName>
    <definedName name="PAddress">'Титульный'!$F$30</definedName>
    <definedName name="PARAM">'TSheet'!$N$2:$N$9</definedName>
    <definedName name="PCOMPANY" localSheetId="0">'TSheet'!$C$6</definedName>
    <definedName name="PF">'Титульный'!$F$18</definedName>
    <definedName name="PLANFACT">'TSheet'!$G$2:$G$4</definedName>
    <definedName name="PPERIOD" localSheetId="0">'TSheet'!$C$7</definedName>
    <definedName name="PPERIOD2">'TSheet'!$C$8</definedName>
    <definedName name="PPF" localSheetId="0">'TSheet'!$C$9</definedName>
    <definedName name="PSPHERE" localSheetId="0">'TSheet'!$C$5</definedName>
    <definedName name="PUBL">'TSheet'!$P$2:$P$3</definedName>
    <definedName name="ShChkRng">'TSheet'!$I$2:$I$11</definedName>
    <definedName name="T_PUBL">'Титульный'!$F$26</definedName>
    <definedName name="UAddress">'Титульный'!$F$29</definedName>
    <definedName name="VERSION">'TSheet'!$C$4</definedName>
    <definedName name="YEAR_PERIOD">'Титульный'!$F$23</definedName>
    <definedName name="Год" localSheetId="5">'TSheet'!$E$2:$E$10</definedName>
    <definedName name="Год">'TSheet'!$E$2:$E$10</definedName>
    <definedName name="Месяц">'TSheet'!$F$2:$F$13</definedName>
    <definedName name="_xlnm.Print_Area" localSheetId="4">'Инструкция'!$D$4:$H$33</definedName>
    <definedName name="_xlnm.Print_Area" localSheetId="8">'Ссылки на публикации'!$D$4:$J$23</definedName>
    <definedName name="_xlnm.Print_Area" localSheetId="6">'СТ-ТС.26'!$D$4:$H$18</definedName>
    <definedName name="_xlnm.Print_Area" localSheetId="7">'СТ-ТС.27'!$D$4:$I$26</definedName>
    <definedName name="_xlnm.Print_Area" localSheetId="5">'Титульный'!$D$4:$H$41</definedName>
  </definedNames>
  <calcPr fullCalcOnLoad="1"/>
</workbook>
</file>

<file path=xl/sharedStrings.xml><?xml version="1.0" encoding="utf-8"?>
<sst xmlns="http://schemas.openxmlformats.org/spreadsheetml/2006/main" count="768" uniqueCount="504">
  <si>
    <t>FORMCODE</t>
  </si>
  <si>
    <t>VERSION</t>
  </si>
  <si>
    <t>ЛИСТ</t>
  </si>
  <si>
    <t>Наименование организации</t>
  </si>
  <si>
    <t>ИНН</t>
  </si>
  <si>
    <t>КПП</t>
  </si>
  <si>
    <t>Год</t>
  </si>
  <si>
    <t>Адрес организации</t>
  </si>
  <si>
    <t>Юридический адрес:</t>
  </si>
  <si>
    <t>Почтовый адрес:</t>
  </si>
  <si>
    <t>Должностное лицо, ответственное за составление формы</t>
  </si>
  <si>
    <t>Фамилия, имя, отчество:</t>
  </si>
  <si>
    <t>Должность:</t>
  </si>
  <si>
    <t>Контактный телефон:</t>
  </si>
  <si>
    <t>e-mail:</t>
  </si>
  <si>
    <t>ОРГАНИЗАЦИЯ</t>
  </si>
  <si>
    <t>ВИД ДЕЯТЕЛЬНОСТИ</t>
  </si>
  <si>
    <t>ID</t>
  </si>
  <si>
    <t>Руководитель организации</t>
  </si>
  <si>
    <t>SPHERE</t>
  </si>
  <si>
    <t>Проверка</t>
  </si>
  <si>
    <t>Результаты проверки</t>
  </si>
  <si>
    <t>Адрес</t>
  </si>
  <si>
    <t>Описание ошибки</t>
  </si>
  <si>
    <t>Статус</t>
  </si>
  <si>
    <t>Тип отчетности</t>
  </si>
  <si>
    <t>FORMNAME</t>
  </si>
  <si>
    <t>COMPANY</t>
  </si>
  <si>
    <t>PERIOD</t>
  </si>
  <si>
    <t>PF</t>
  </si>
  <si>
    <t>PERIOD2</t>
  </si>
  <si>
    <t>ОАО "Ленинградский электромеханический завод"</t>
  </si>
  <si>
    <t>ОАО "Морской порт Санкт-Петербург"</t>
  </si>
  <si>
    <t>7805025346</t>
  </si>
  <si>
    <t>783450001</t>
  </si>
  <si>
    <t>ОАО "НПП "Краснознаменец"</t>
  </si>
  <si>
    <t>ОАО "Научно-производственный комплекс "Северная заря"</t>
  </si>
  <si>
    <t>ОАО "Невская мануфактура"</t>
  </si>
  <si>
    <t>781101001</t>
  </si>
  <si>
    <t>ОАО "Особые Экономические Зоны"</t>
  </si>
  <si>
    <t>783601001</t>
  </si>
  <si>
    <t>ОАО "Пролетарский завод"</t>
  </si>
  <si>
    <t>ОАО "Прядильно-ниточный комбинат "Красная нить"</t>
  </si>
  <si>
    <t>780201001</t>
  </si>
  <si>
    <t>ОАО "РЭУ" филиал "Санкт-Петербургский"</t>
  </si>
  <si>
    <t>ОАО "Русские самоцветы"</t>
  </si>
  <si>
    <t>ОАО "Санкт-Петербургское морское бюро машиностроения "Малахит"</t>
  </si>
  <si>
    <t>ОАО "Светлана"</t>
  </si>
  <si>
    <t>ОАО "Северная мануфактура"</t>
  </si>
  <si>
    <t>780101001</t>
  </si>
  <si>
    <t>ОАО "Совавто-С.Петербург"</t>
  </si>
  <si>
    <t>781001001</t>
  </si>
  <si>
    <t>780501001</t>
  </si>
  <si>
    <t>ОАО "Техприбор"</t>
  </si>
  <si>
    <t>ООО "Воздушные ворота северной столицы"</t>
  </si>
  <si>
    <t>ООО "Гофра-2001"</t>
  </si>
  <si>
    <t>782001001</t>
  </si>
  <si>
    <t>ООО "ИНТЕРМ"</t>
  </si>
  <si>
    <t>ООО "Квартальная котельная"</t>
  </si>
  <si>
    <t>ООО "МегаСтрой"</t>
  </si>
  <si>
    <t>784101001</t>
  </si>
  <si>
    <t>ООО "Петербургтеплоэнерго"</t>
  </si>
  <si>
    <t>ООО "Пулковская ТЭЦ"</t>
  </si>
  <si>
    <t>ООО "САНЛИТ-Т"</t>
  </si>
  <si>
    <t>ООО "Софийский бульвар"</t>
  </si>
  <si>
    <t>781301001</t>
  </si>
  <si>
    <t>ООО "ТВК Лесное"</t>
  </si>
  <si>
    <t>ООО "Фирма "РОСС"</t>
  </si>
  <si>
    <t>780401001</t>
  </si>
  <si>
    <t>ГУП "ТЭК СПб"</t>
  </si>
  <si>
    <t>7830001028</t>
  </si>
  <si>
    <t>ЗАО "АТЭК"</t>
  </si>
  <si>
    <t>7826135558</t>
  </si>
  <si>
    <t>ЗАО "Завод Красная Заря. Системы цифровой связи"</t>
  </si>
  <si>
    <t>ЗАО "КировТЭК"</t>
  </si>
  <si>
    <t>ЗАО "Пансионат "Буревестник"</t>
  </si>
  <si>
    <t>ЗАО "Пластполимер-Т"</t>
  </si>
  <si>
    <t>ЗАО "Ресурс-Экономия"</t>
  </si>
  <si>
    <t>ЗАО "Энергетический Альянс"</t>
  </si>
  <si>
    <t>ОАО "Аккумуляторная компания "Ригель"</t>
  </si>
  <si>
    <t>ОАО "Аэропорт "Пулково"</t>
  </si>
  <si>
    <t>ОАО "БИЗНЕС-ЦЕНТР "АКВИЛОН"</t>
  </si>
  <si>
    <t>ОАО "Водтрансприбор"</t>
  </si>
  <si>
    <t>ОАО "Головной завод"</t>
  </si>
  <si>
    <t>ОАО "Завод "Реконд"</t>
  </si>
  <si>
    <t>ОАО "Завод имени А.А.Кулакова"</t>
  </si>
  <si>
    <t>ОАО "Завод имени М.И.Калинина"</t>
  </si>
  <si>
    <t>ОАО "Завод станков-автоматов"</t>
  </si>
  <si>
    <t>ОАО "Компонент"</t>
  </si>
  <si>
    <t>ОАО "Компрессор"</t>
  </si>
  <si>
    <t>ОАО "ЛОМО"</t>
  </si>
  <si>
    <t>ООО "ЭРМАС"</t>
  </si>
  <si>
    <t>ООО "Эксплуатационная компания "Арго-Сервис"</t>
  </si>
  <si>
    <t>ООО "Энергокомпания "Теплопоставка"</t>
  </si>
  <si>
    <t>ООО "Энергосервис"</t>
  </si>
  <si>
    <t>ООО "Юнит"</t>
  </si>
  <si>
    <t>С/х производственный кооператив "Племзавод "Детскосельский"</t>
  </si>
  <si>
    <t>ФГУП "НИИ командных приборов"</t>
  </si>
  <si>
    <t>ИНСТРУКЦИЯ ПО ЗАПОЛНЕНИЮ ШАБЛОНА</t>
  </si>
  <si>
    <t>FORMID</t>
  </si>
  <si>
    <t>ГУП "Водоканал Санкт-Петербурга"</t>
  </si>
  <si>
    <t>7830000426</t>
  </si>
  <si>
    <t>7810091320</t>
  </si>
  <si>
    <t>7814010307</t>
  </si>
  <si>
    <t>Производство тепловой энергии, Услуги по передаче тепловой энергии</t>
  </si>
  <si>
    <t>Услуги по передаче тепловой энергии, Производство тепловой энергии</t>
  </si>
  <si>
    <t>7804080383</t>
  </si>
  <si>
    <t>7805060502</t>
  </si>
  <si>
    <t>7827012742</t>
  </si>
  <si>
    <t>784301001</t>
  </si>
  <si>
    <t>7806419142</t>
  </si>
  <si>
    <t>780601001</t>
  </si>
  <si>
    <t>7820039657</t>
  </si>
  <si>
    <t>7843300280</t>
  </si>
  <si>
    <t>7813054118</t>
  </si>
  <si>
    <t>7802067080</t>
  </si>
  <si>
    <t>7816222000</t>
  </si>
  <si>
    <t>781601001</t>
  </si>
  <si>
    <t>ЗАО "ГСР ТЭЦ"</t>
  </si>
  <si>
    <t>7817312063</t>
  </si>
  <si>
    <t>781701001</t>
  </si>
  <si>
    <t>ЗАО "Тепломагистраль"</t>
  </si>
  <si>
    <t>7814302758</t>
  </si>
  <si>
    <t>Услуги по передаче тепловой энергии</t>
  </si>
  <si>
    <t>ЗАО "ЭЭУК "Авангард-Энерго"</t>
  </si>
  <si>
    <t>7804068178</t>
  </si>
  <si>
    <t>ОАО "НПО ЦКТИ"</t>
  </si>
  <si>
    <t>ОАО "ТГК-1" филиал "Невский"</t>
  </si>
  <si>
    <t>ОАО "Теплосеть Санкт-Петербурга"</t>
  </si>
  <si>
    <t>ОАО "Юго-Западная ТЭЦ"</t>
  </si>
  <si>
    <t>ООО "Адамант"</t>
  </si>
  <si>
    <t>Производство тепловой энергии</t>
  </si>
  <si>
    <t>ООО "КОСМ "Энерго"</t>
  </si>
  <si>
    <t>ООО "Обуховоэнерго"</t>
  </si>
  <si>
    <t>ООО "Петербургская торгово-промышленная компания"</t>
  </si>
  <si>
    <t>ООО "Таймс"</t>
  </si>
  <si>
    <t>ООО "Энергия"</t>
  </si>
  <si>
    <t>ООО "ЭнергоИнвест"</t>
  </si>
  <si>
    <t>ООО "Энергопромсервис"</t>
  </si>
  <si>
    <t>Услуги по передаче электрической энергии, Услуги по передаче тепловой энергии, Производство тепловой энергии</t>
  </si>
  <si>
    <t>ЗАО "Научно-производственное предприятие "Вектор"</t>
  </si>
  <si>
    <t>ЗАО "ПЕТЕРБУРГЗЕРНОПРОДУКТ"</t>
  </si>
  <si>
    <t>ОАО "Кожа"</t>
  </si>
  <si>
    <t>ОАО "Ленпромгаз"</t>
  </si>
  <si>
    <t>ОАО "ТГК-1"</t>
  </si>
  <si>
    <t>ООО "Атлантик"</t>
  </si>
  <si>
    <t>ООО "Системы Безопасности Северо-Запад"</t>
  </si>
  <si>
    <t>7708503727</t>
  </si>
  <si>
    <t>Услуги по передаче электрической энергии</t>
  </si>
  <si>
    <t>ЗАО "Колпинская сетевая компания"</t>
  </si>
  <si>
    <t>ЗАО "Царскосельская энергетическая компания"</t>
  </si>
  <si>
    <t>ОАО "Оборонэнерго" филиал "Северо-Западный"</t>
  </si>
  <si>
    <t>ОАО "Оборонэнергосбыт" филиал "Северо-Западный"</t>
  </si>
  <si>
    <t>Сбыт электрической энергии (мощности)</t>
  </si>
  <si>
    <t>ОАО "Объединенная энергетическая компания"</t>
  </si>
  <si>
    <t>ОАО "Петербургская сбытовая компания"</t>
  </si>
  <si>
    <t>ОАО "Петродворцовая электросеть"</t>
  </si>
  <si>
    <t>ОАО "РЖД" (Октябрьская дирекция по энергообеспечению – СП "Трансэнерго" - филиала ОАО "РЖД")</t>
  </si>
  <si>
    <t>ОАО "Санкт-Петербургские электрические сети"</t>
  </si>
  <si>
    <t>ООО "Ижорская энергетическая компания"</t>
  </si>
  <si>
    <t>ООО "Производственное объединение "Пекар"</t>
  </si>
  <si>
    <t>ООО "Сетевое предприятие "Росэнерго"</t>
  </si>
  <si>
    <t>ООО "Славянская энергосетевая компания"</t>
  </si>
  <si>
    <t>СПб ГУП "Ленсвет"</t>
  </si>
  <si>
    <t>СПб ГУП "Петербургский метрополитен"</t>
  </si>
  <si>
    <t>ЗАО "Лентеплоснаб"</t>
  </si>
  <si>
    <t>ООО "Энергосбытовая компания "ЭНЕРГОСБЕРЕЖЕНИЕ"</t>
  </si>
  <si>
    <t>ООО "ЭКОН"</t>
  </si>
  <si>
    <t>Месяц</t>
  </si>
  <si>
    <t>Январь</t>
  </si>
  <si>
    <t>Февраль</t>
  </si>
  <si>
    <t>Март</t>
  </si>
  <si>
    <t>Апрель</t>
  </si>
  <si>
    <t>Май</t>
  </si>
  <si>
    <t>Июнь</t>
  </si>
  <si>
    <t>Июль</t>
  </si>
  <si>
    <t>Август</t>
  </si>
  <si>
    <t>Сентябрь</t>
  </si>
  <si>
    <t>Октябрь</t>
  </si>
  <si>
    <t>Ноябрь</t>
  </si>
  <si>
    <t>Декабрь</t>
  </si>
  <si>
    <t>ЗАО "Энергосбытовая компания Кировского завода"</t>
  </si>
  <si>
    <t>785050001</t>
  </si>
  <si>
    <t>План</t>
  </si>
  <si>
    <t>Факт</t>
  </si>
  <si>
    <t>7817309180</t>
  </si>
  <si>
    <t>7820015416</t>
  </si>
  <si>
    <t>7704726225</t>
  </si>
  <si>
    <t>784143001</t>
  </si>
  <si>
    <t>7704731218</t>
  </si>
  <si>
    <t>780543001</t>
  </si>
  <si>
    <t>7810258843</t>
  </si>
  <si>
    <t>7841322249</t>
  </si>
  <si>
    <t>7819001031</t>
  </si>
  <si>
    <t>783845004</t>
  </si>
  <si>
    <t>7826074344</t>
  </si>
  <si>
    <t>7817302964</t>
  </si>
  <si>
    <t>7801374265</t>
  </si>
  <si>
    <t>7802456200</t>
  </si>
  <si>
    <t>7838359464</t>
  </si>
  <si>
    <t>7830000137</t>
  </si>
  <si>
    <t>783801001</t>
  </si>
  <si>
    <t>7830000970</t>
  </si>
  <si>
    <t>7816127357</t>
  </si>
  <si>
    <t>1003100252</t>
  </si>
  <si>
    <t>100301001</t>
  </si>
  <si>
    <t>7805465749</t>
  </si>
  <si>
    <t>Услуги по передаче тепловой энергии, Услуги по передаче электрической энергии, Производство тепловой энергии</t>
  </si>
  <si>
    <t>ОАО «Московское городское энергосбытовое предприятие»</t>
  </si>
  <si>
    <t>7743628060</t>
  </si>
  <si>
    <t>774301001</t>
  </si>
  <si>
    <t>ОАО "Пивоваренная компания "Балтика"</t>
  </si>
  <si>
    <t>7830001405</t>
  </si>
  <si>
    <t>Услуги по передаче электрической энергии, Услуги по очистке сточных вод, Услуги по водоотведению, Услуги по холодному водоснабжению, Услуги по передаче тепловой энергии, Производство тепловой энергии</t>
  </si>
  <si>
    <t>Производство тепловой энергии, Услуги по передаче электрической энергии, Услуги по передаче тепловой энергии</t>
  </si>
  <si>
    <t>ОАО "РЖД" (Октябрьская дирекция по тепловодоснабжению - СП Центральной дирекции по тепловодоснабжению - филиала ОАО "РЖД")</t>
  </si>
  <si>
    <t>ЗАО "Энергетическая компания "Теплогарант"</t>
  </si>
  <si>
    <t>7814143498</t>
  </si>
  <si>
    <t>ООО "Акватерм"</t>
  </si>
  <si>
    <t>ООО "Теплодар"</t>
  </si>
  <si>
    <t>ООО "Питерэнерго"</t>
  </si>
  <si>
    <t>ОАО "Бавария"</t>
  </si>
  <si>
    <t>ООО "ГРАДСТРОЙ"</t>
  </si>
  <si>
    <t>ОАО "Завод слоистых пластиков"</t>
  </si>
  <si>
    <t>ОАО "Фирма Медполимер"</t>
  </si>
  <si>
    <t>ОАО "Морской завод Алмаз"</t>
  </si>
  <si>
    <t>ООО "Теплосервис"</t>
  </si>
  <si>
    <t>ООО "Энергетические системы"</t>
  </si>
  <si>
    <t>ООО "ЦМТ и НТС"</t>
  </si>
  <si>
    <t>ЗАО "СВ-Сити"</t>
  </si>
  <si>
    <t>ОАО "ДЦ "Кантемировский"</t>
  </si>
  <si>
    <t>ОАО "Иван Федоров"</t>
  </si>
  <si>
    <t>ООО "Троя"</t>
  </si>
  <si>
    <t>ЗАО "Завод металлоконструкций"</t>
  </si>
  <si>
    <t>ЗАО "МЕЗОНТЭК"</t>
  </si>
  <si>
    <t>ЗАО "Петроспирт"</t>
  </si>
  <si>
    <t>ЗАО "Редэс Лтд"</t>
  </si>
  <si>
    <t>ЗАО "Трест Ленмостострой"</t>
  </si>
  <si>
    <t>ОАО "ЛЕНПОЛИГРАФМАШ"</t>
  </si>
  <si>
    <t>ОАО ВО "Электроаппарат"</t>
  </si>
  <si>
    <t>ООО "Возрождение"</t>
  </si>
  <si>
    <t>ООО "ИнвестКонсалт"</t>
  </si>
  <si>
    <t>ООО "Цветочная 6"</t>
  </si>
  <si>
    <t>ОАО "ГОИ им. С. И. Вавилова"</t>
  </si>
  <si>
    <t>ОАО "Телерадиокомпания "Петербург"</t>
  </si>
  <si>
    <t>ОАО "Концерн "Гранит-Электрон"</t>
  </si>
  <si>
    <t>ООО "ТЭК объединения "Скороход"</t>
  </si>
  <si>
    <t>ООО "Институт Гипроникель"</t>
  </si>
  <si>
    <t>ООО "Инженерная компания"</t>
  </si>
  <si>
    <t>ООО "ЭНЕРГЭС"</t>
  </si>
  <si>
    <t>ЗАО "Сокол"</t>
  </si>
  <si>
    <t>ЗАО "РУСТ-95"</t>
  </si>
  <si>
    <t>Тульский филиал ОАО "Ростелеком"</t>
  </si>
  <si>
    <t>ОАО "Рыбокомбинат"</t>
  </si>
  <si>
    <t>ОАО "Штурманские приборы"</t>
  </si>
  <si>
    <t>ОАО "Конструкторское бюро специального машиностроения"</t>
  </si>
  <si>
    <t>ОАО "18 арсенал ВМФ"</t>
  </si>
  <si>
    <t>ОАО "Приморский парк Победы"</t>
  </si>
  <si>
    <t>ОАО "ЦКБ МТ "Рубин"</t>
  </si>
  <si>
    <t>ООО "Балтийский завод - Судостроение"</t>
  </si>
  <si>
    <t>ООО "Объединенные Пивоварни Хейникен"</t>
  </si>
  <si>
    <t>ЗАО "Первый контейнерный терминал"</t>
  </si>
  <si>
    <t>ОАО "ВНИИРА"</t>
  </si>
  <si>
    <t>ОАО "Стройметалконструкция"</t>
  </si>
  <si>
    <t>ООО "СК Северная Венеция"</t>
  </si>
  <si>
    <t>СПб ГБУЗ "Городская больница им. Н.А.Семашко"</t>
  </si>
  <si>
    <t>TSheet</t>
  </si>
  <si>
    <t>SheetOrgReestr</t>
  </si>
  <si>
    <t>RSheet</t>
  </si>
  <si>
    <t>OrgReestrTemp</t>
  </si>
  <si>
    <t>Инструкция</t>
  </si>
  <si>
    <t>Видимость</t>
  </si>
  <si>
    <t>Титульный</t>
  </si>
  <si>
    <t>ПФ</t>
  </si>
  <si>
    <t>INN</t>
  </si>
  <si>
    <t>KPP</t>
  </si>
  <si>
    <t>YEAR_PERIOD</t>
  </si>
  <si>
    <t>EXE_FIO</t>
  </si>
  <si>
    <t>EXE_POST</t>
  </si>
  <si>
    <t>EXE_EMAIL</t>
  </si>
  <si>
    <t>EXE_PHONE</t>
  </si>
  <si>
    <t>B_FIO</t>
  </si>
  <si>
    <t>B_POST</t>
  </si>
  <si>
    <t>Наименование</t>
  </si>
  <si>
    <t>Исполнитель. ФИО</t>
  </si>
  <si>
    <t>Исполнитель. Должность</t>
  </si>
  <si>
    <t>Исполнитель. E-mail</t>
  </si>
  <si>
    <t>Исполнитель. Номер телефона</t>
  </si>
  <si>
    <t>Руководитель.ФИО</t>
  </si>
  <si>
    <t>Руководитель.Должность</t>
  </si>
  <si>
    <t>Юридический адрес</t>
  </si>
  <si>
    <t>Почтовый адрес</t>
  </si>
  <si>
    <t>UAddress</t>
  </si>
  <si>
    <t>PAddress</t>
  </si>
  <si>
    <t>Лист</t>
  </si>
  <si>
    <t>Диапазон</t>
  </si>
  <si>
    <t>EndDataRow</t>
  </si>
  <si>
    <t>Добавить</t>
  </si>
  <si>
    <t xml:space="preserve">*  </t>
  </si>
  <si>
    <t>1.</t>
  </si>
  <si>
    <t>2.</t>
  </si>
  <si>
    <t>3.</t>
  </si>
  <si>
    <t>4.</t>
  </si>
  <si>
    <t>WARM</t>
  </si>
  <si>
    <t xml:space="preserve">Шаблон Санкт-Петербургского регионального сегмента ЕИАС ФСТ России </t>
  </si>
  <si>
    <t>ОАО "ЛСР. Железобетон-СЗ"</t>
  </si>
  <si>
    <t>Производство тепловой энергии, Производство электрической и тепловой энергии в режиме комбинированной выработки</t>
  </si>
  <si>
    <t>ОАО "СПб Завод ТЭМП"</t>
  </si>
  <si>
    <t>ООО "Светлана-Эстейт"</t>
  </si>
  <si>
    <t>ОАО "Василеостровская Фабрика"</t>
  </si>
  <si>
    <t>ООО "ПТК-Терминал"</t>
  </si>
  <si>
    <t>ЗАО "Асфальтобетонный Завод "Магистраль"</t>
  </si>
  <si>
    <t>Вид деятельности</t>
  </si>
  <si>
    <t>KIND_ACTIVITY</t>
  </si>
  <si>
    <t>Ссылки на публикации</t>
  </si>
  <si>
    <t>Наименование источника</t>
  </si>
  <si>
    <t>Дата размещения информации</t>
  </si>
  <si>
    <t>WARM.OPENINFO.PLAN.4.178</t>
  </si>
  <si>
    <t>Информация о предложении регулируемой организациии об установлении цен (тарифов) в сфере теплоснабжения</t>
  </si>
  <si>
    <t>СТ-ТС.26</t>
  </si>
  <si>
    <t>СТ-ТС.27</t>
  </si>
  <si>
    <t>Информация по форме раскрывается в течение 10 календарных дней с момента подачи регулируемой организацией заявления об установлении цен (тарифов) в сфере теплоснабжения в орган исполнительной власти субъекта Российской Федерации в области государственного регулирования цен (тарифов)</t>
  </si>
  <si>
    <t xml:space="preserve">Информация о способах приобретения, стоимости и объемах товаров, необходимых для производства регулируемых товаров и (или) оказания регулируемых услуг регулируемых организаций *
</t>
  </si>
  <si>
    <t>Сведения о правовых актах, регламентирующих правила закупки (положение о закупках) в регулируемой организации</t>
  </si>
  <si>
    <t>Место размещения положения о закупках регулируемой организации</t>
  </si>
  <si>
    <t>Сведения о планировании закупочных процедур и результатах их проведения</t>
  </si>
  <si>
    <t>Сведения о результатах проведения закупочных процедур</t>
  </si>
  <si>
    <t xml:space="preserve">Информация о предложении регулируемой организациии об установлении цен (тарифов) в сфере теплоснабжения на очередной расчетный период регулирования*
</t>
  </si>
  <si>
    <t>Предлагаемый метод регулирования</t>
  </si>
  <si>
    <t>Расчетная величина цен (тарифов)</t>
  </si>
  <si>
    <t>Срок действия цен (тарифов)</t>
  </si>
  <si>
    <t>Долгосрочные параметры регулирования (в случае если их установление предусмотрено выбранным методом регулирования</t>
  </si>
  <si>
    <t>6.</t>
  </si>
  <si>
    <t>Годовой объем полезного отпуска тепловой энергии (теплоносителя)</t>
  </si>
  <si>
    <t>7.</t>
  </si>
  <si>
    <t>Размер экономически обоснованых расходов, не учтенных при регулировании тарифов в предыдущий период регулирования (при их наличии), определенный в соответствии с законодательство Российской Федерации</t>
  </si>
  <si>
    <t xml:space="preserve"> </t>
  </si>
  <si>
    <t xml:space="preserve">Базовый уровень операционных расходов регулируемой организации (Базовый уровень расходов регулируемой организации при методе сравнения аналогов) </t>
  </si>
  <si>
    <t>Индекс эффективности операционных расходов (индекс снижения расходов при методе сравнения аналогов)</t>
  </si>
  <si>
    <t xml:space="preserve">Норматив чистого оборотного капитала (в процентах) </t>
  </si>
  <si>
    <t xml:space="preserve">Норма доходности инвестированного капитала </t>
  </si>
  <si>
    <t xml:space="preserve">Размер инвестированного капитала </t>
  </si>
  <si>
    <t xml:space="preserve">Срок возврата инвестированного капитала </t>
  </si>
  <si>
    <t>Уровень надежности теплоснабжения</t>
  </si>
  <si>
    <t xml:space="preserve">Показатели энергосбережения и энергетической эффективности </t>
  </si>
  <si>
    <t>PARAM</t>
  </si>
  <si>
    <t>5.</t>
  </si>
  <si>
    <t>Необходимая валовая выручка на соответствующий период (с разбивкой по годам)</t>
  </si>
  <si>
    <t>Период регулирования</t>
  </si>
  <si>
    <t>Предложение организации</t>
  </si>
  <si>
    <t>Признаки</t>
  </si>
  <si>
    <t>Публикация</t>
  </si>
  <si>
    <t>На сайте регулирующего органа</t>
  </si>
  <si>
    <t>Размещение в сети Интернет:</t>
  </si>
  <si>
    <t>Адрес сайта в сети Интернет</t>
  </si>
  <si>
    <t>Сайт Комитета по тарифам Санкт-Петербурга</t>
  </si>
  <si>
    <t>Добавить источник публикации</t>
  </si>
  <si>
    <t>PUBL</t>
  </si>
  <si>
    <t>На официальном сайте организации</t>
  </si>
  <si>
    <t>T_PUBL</t>
  </si>
  <si>
    <t>F14</t>
  </si>
  <si>
    <t>G14</t>
  </si>
  <si>
    <t>H14</t>
  </si>
  <si>
    <t>Удалить</t>
  </si>
  <si>
    <t>Реквизиты источника</t>
  </si>
  <si>
    <t>с</t>
  </si>
  <si>
    <t>по</t>
  </si>
  <si>
    <t>Методы регулирования</t>
  </si>
  <si>
    <t>Метод экономически обоснованных расходов (затрат)</t>
  </si>
  <si>
    <t>Метод индексации установленных тарифов</t>
  </si>
  <si>
    <t>Метод обеспечения доходности инвестированного капитала</t>
  </si>
  <si>
    <t>Метод сравнения аналогов</t>
  </si>
  <si>
    <t>Версия 1.0</t>
  </si>
  <si>
    <t>Информация по форме раскрывается регулируемой организацией не позднее 10 календарных дней с момента подачи регулируемой организацией заявления об установлении цен (тарифов) на очередной расчетный период регулирования</t>
  </si>
  <si>
    <t>Услуги по передаче тепловой энергии, Услуги по холодному водоснабжению, Услуги по водоотведению, Услуги по очистке сточных вод, Производство тепловой энергии</t>
  </si>
  <si>
    <t>Передача тепловой энергии других ЭСО, Производство тепловой энергии, Реализация теплоносителя, Услуги по передаче тепловой энергии, Транспортные услуги, оказываемые на подъездных ж\д путях</t>
  </si>
  <si>
    <t>Услуги по передаче тепловой энергии, Производство тепловой энергии, Услуги по холодному водоснабжению, Услуги по водоотведению, Услуги по очистке сточных вод</t>
  </si>
  <si>
    <t>ЗАО "Александро-Невская мануфактура"</t>
  </si>
  <si>
    <t>7811307571</t>
  </si>
  <si>
    <t>7811038093</t>
  </si>
  <si>
    <t>Производство тепловой энергии, Реализация теплоносителя, Услуги по передаче тепловой энергии</t>
  </si>
  <si>
    <t>Производство электрической и тепловой энергии в режиме комбинированной выработки, Производство тепловой энергии, Услуги по передаче тепловой энергии, Реализация теплоносителя</t>
  </si>
  <si>
    <t>ЗАО "Гостиница "Туррис"</t>
  </si>
  <si>
    <t>7830002575</t>
  </si>
  <si>
    <t>Услуги по передаче тепловой энергии, Услуги по горячему водоснабжению, Производство тепловой энергии</t>
  </si>
  <si>
    <t>ЗАО "Группа Прайм"</t>
  </si>
  <si>
    <t>7825696286</t>
  </si>
  <si>
    <t>784001001</t>
  </si>
  <si>
    <t>7811001706</t>
  </si>
  <si>
    <t>Услуги по передаче тепловой энергии, Реализация теплоносителя, Производство тепловой энергии</t>
  </si>
  <si>
    <t>Услуги по водоотведению, Услуги по передаче электрической энергии, Услуги по передаче тепловой энергии, Услуги по холодному водоснабжению, Услуги по очистке сточных вод, Производство тепловой энергии</t>
  </si>
  <si>
    <t>7802154287</t>
  </si>
  <si>
    <t>7813182825</t>
  </si>
  <si>
    <t>ЗАО "Невский завод"</t>
  </si>
  <si>
    <t>7806369727</t>
  </si>
  <si>
    <t>7810480407</t>
  </si>
  <si>
    <t>ЗАО "Пансионат "Балтиец"</t>
  </si>
  <si>
    <t>7805093610</t>
  </si>
  <si>
    <t>7805113497</t>
  </si>
  <si>
    <t>997650001</t>
  </si>
  <si>
    <t>Услуги по передаче тепловой энергии, Речной порт, Производство тепловой энергии</t>
  </si>
  <si>
    <t>7805002518</t>
  </si>
  <si>
    <t>7728120384</t>
  </si>
  <si>
    <t>770501001</t>
  </si>
  <si>
    <t>7801059070</t>
  </si>
  <si>
    <t>7816206305</t>
  </si>
  <si>
    <t>7810014646</t>
  </si>
  <si>
    <t>Услуги по передаче тепловой энергии, Передача тепловой энергии других ЭСО</t>
  </si>
  <si>
    <t>7830002617</t>
  </si>
  <si>
    <t>Услуги по очистке сточных вод, Услуги по холодному водоснабжению, Услуги по передаче тепловой энергии, Производство тепловой энергии, Услуги по транспортированию стоков, Услуги по водоотведению</t>
  </si>
  <si>
    <t>ИХС РАН</t>
  </si>
  <si>
    <t>7801019101</t>
  </si>
  <si>
    <t>Комитет по тарифам Санкт-Петербурга</t>
  </si>
  <si>
    <t>7826692894</t>
  </si>
  <si>
    <t>Производство тепловой энергии, Услуги по захоронению твердых бытовых отходов</t>
  </si>
  <si>
    <t>МРФ "Северо-Запад" ОАО "Ростелеком"</t>
  </si>
  <si>
    <t>7707049388</t>
  </si>
  <si>
    <t>784043001</t>
  </si>
  <si>
    <t>7843311429</t>
  </si>
  <si>
    <t>ОАО "20 АРЗ"</t>
  </si>
  <si>
    <t>7820309254</t>
  </si>
  <si>
    <t>ОАО "61 БТРЗ"</t>
  </si>
  <si>
    <t>7819310752</t>
  </si>
  <si>
    <t>781901001</t>
  </si>
  <si>
    <t>Услуги по очистке сточных вод, Реализация теплоносителя, Услуги по холодному водоснабжению, Услуги по водоотведению, Производство тепловой энергии, Услуги по передаче электрической энергии, Услуги по передаче тепловой энергии</t>
  </si>
  <si>
    <t>Услуги по передаче тепловой энергии, Производство тепловой энергии, Реализация теплоносителя</t>
  </si>
  <si>
    <t>7813045071</t>
  </si>
  <si>
    <t>7801236681</t>
  </si>
  <si>
    <t>Реализация теплоносителя, Услуги по передаче тепловой энергии, Производство тепловой энергии</t>
  </si>
  <si>
    <t>7825115990</t>
  </si>
  <si>
    <t>Услуги по водоотведению, Услуги по передаче тепловой энергии, Производство тепловой энергии, Услуги по очистке сточных вод, Услуги по холодному водоснабжению</t>
  </si>
  <si>
    <t>7801591397</t>
  </si>
  <si>
    <t>ОАО "ДОЗ-2"</t>
  </si>
  <si>
    <t>7830000271</t>
  </si>
  <si>
    <t>ОАО "Завод ЭЛЕКТРОПУЛЬТ"</t>
  </si>
  <si>
    <t>Передача тепловой энергии других ЭСО, Услуги по передаче тепловой энергии, Производство тепловой энергии</t>
  </si>
  <si>
    <t>ОАО "Интер РАО - Электрогенерация" (филиал "Северо-Западная ТЭЦ")</t>
  </si>
  <si>
    <t>ОАО "КИНОСТУДИЯ "ЛЕНФИЛЬМ"</t>
  </si>
  <si>
    <t>ОАО "ЛКХП Кирова"</t>
  </si>
  <si>
    <t>Производство тепловой энергии, Услуги по очистке сточных вод, Услуги по холодному водоснабжению, Реализация теплоносителя, Услуги по передаче электрической энергии, Услуги по горячему водоснабжению, Услуги по передаче тепловой энергии, Услуги по водоотведению</t>
  </si>
  <si>
    <t>ОАО "МЗ "Арсенал"</t>
  </si>
  <si>
    <t>Производство тепловой энергии, Услуги по передаче тепловой энергии, Реализация теплоносителя</t>
  </si>
  <si>
    <t>Производство тепловой энергии, Услуги по водоотведению, Услуги по очистке сточных вод, Услуги по передаче электрической энергии, Реализация теплоносителя, Услуги по холодному водоснабжению, Услуги по передаче тепловой энергии, Речной порт</t>
  </si>
  <si>
    <t>ОАО "НИИ командных приборов"</t>
  </si>
  <si>
    <t>Производство электрической и тепловой энергии в режиме комбинированной выработки, Производство тепловой энергии, Реализация теплоносителя</t>
  </si>
  <si>
    <t>Услуги по водоотведению, Услуги по холодному водоснабжению, Услуги по передаче электрической энергии, Услуги по очистке сточных вод, Услуги по передаче тепловой энергии, Производство тепловой энергии</t>
  </si>
  <si>
    <t>Производство тепловой энергии, Услуги по передаче тепловой энергии, Услуги по горячему водоснабжению, Реализация теплоносителя, Услуги по холодному водоснабжению</t>
  </si>
  <si>
    <t>Услуги по холодному водоснабжению, Услуги по передаче тепловой энергии, Услуги по водоотведению, Услуги по очистке сточных вод, Производство тепловой энергии, Реализация теплоносителя</t>
  </si>
  <si>
    <t>Производство тепловой энергии, Услуги по горячему водоснабжению, Реализация теплоносителя, Услуги по передаче тепловой энергии</t>
  </si>
  <si>
    <t>Производство электрической и тепловой энергии в режиме комбинированной выработки, Производство тепловой энергии, Реализация теплоносителя, Транспортные услуги, оказываемые на подъездных ж\д путях</t>
  </si>
  <si>
    <t>Передача тепловой энергии других ЭСО, Услуги по передаче тепловой энергии</t>
  </si>
  <si>
    <t>ОАО "УИФК"</t>
  </si>
  <si>
    <t>Реализация теплоносителя, Производство электрической и тепловой энергии в режиме комбинированной выработки, Производство тепловой энергии</t>
  </si>
  <si>
    <t>ООО "АЛЬТЕРНАТИВА"</t>
  </si>
  <si>
    <t>ООО "Бавария"</t>
  </si>
  <si>
    <t>Услуги по передаче электрической энергии, Реализация теплоносителя, Аэропорт, Услуги по водоотведению, Услуги по передаче тепловой энергии, Услуги по очистке сточных вод, Производство тепловой энергии, Услуги по холодному водоснабжению</t>
  </si>
  <si>
    <t>ООО "Газпром трансгаз Санкт-Петербург"</t>
  </si>
  <si>
    <t>ООО "Зеленый дом"</t>
  </si>
  <si>
    <t>Реализация теплоносителя, Услуги по горячему водоснабжению, Производство тепловой энергии, Услуги по передаче тепловой энергии</t>
  </si>
  <si>
    <t>Реализация теплоносителя, Производство тепловой энергии, Услуги по передаче тепловой энергии</t>
  </si>
  <si>
    <t>ООО "ЛЕСПРОМ СПб"</t>
  </si>
  <si>
    <t>Производство тепловой энергии, Производство электрической и тепловой энергии в режиме комбинированной выработки, Реализация теплоносителя</t>
  </si>
  <si>
    <t>Передача тепловой энергии других ЭСО, Реализация теплоносителя, Услуги по передаче тепловой энергии, Услуги по горячему водоснабжению, Производство тепловой энергии</t>
  </si>
  <si>
    <t>Услуги по передаче тепловой энергии, Реализация теплоносителя, Производство тепловой энергии, Услуги по горячему водоснабжению</t>
  </si>
  <si>
    <t>ООО "Степан Разин Девелопмент"</t>
  </si>
  <si>
    <t>Услуги по горячему водоснабжению, Производство тепловой энергии, Услуги по передаче тепловой энергии</t>
  </si>
  <si>
    <t>ООО "ТеплоЭнергоВент"</t>
  </si>
  <si>
    <t>Услуги по передаче тепловой энергии, Производство тепловой энергии, Услуги по горячему водоснабжению, Реализация теплоносителя</t>
  </si>
  <si>
    <t>ООО "Теплоснабжающая компания 282"</t>
  </si>
  <si>
    <t>ООО "Теплоэнерго"</t>
  </si>
  <si>
    <t>ООО "Технопарк №1"</t>
  </si>
  <si>
    <t>Услуги по передаче тепловой энергии, Производство тепловой энергии, Услуги по горячему водоснабжению</t>
  </si>
  <si>
    <t>Услуги по передаче тепловой энергии, Услуги по водоотведению, Реализация теплоносителя, Услуги по очистке сточных вод, Производство тепловой энергии</t>
  </si>
  <si>
    <t>ООО "Хлебтранс СПб"</t>
  </si>
  <si>
    <t>Услуги по холодному водоснабжению, Услуги по водоотведению, Производство тепловой энергии, Услуги по передаче тепловой энергии, Услуги по очистке сточных вод</t>
  </si>
  <si>
    <t>Производство тепловой энергии, Услуги по передаче тепловой энергии, Передача тепловой энергии других ЭСО</t>
  </si>
  <si>
    <t>Производство тепловой энергии, Реализация теплоносителя</t>
  </si>
  <si>
    <t>ООО "ЭнергоРесурс 2005"</t>
  </si>
  <si>
    <t>ООО "ЮИТ Сервис"</t>
  </si>
  <si>
    <t>ООО УК "Лэмз"</t>
  </si>
  <si>
    <t>Услуги по холодному водоснабжению, Услуги по передаче электрической энергии, Услуги по очистке сточных вод, Услуги по водоотведению, Услуги по передаче тепловой энергии, Производство тепловой энергии</t>
  </si>
  <si>
    <t>Университет ИТМО</t>
  </si>
  <si>
    <t>ФГБНУ ВИР</t>
  </si>
  <si>
    <t>ФГБОУ ВПО "ГУМРФ имени адмирала С.О. Макарова"</t>
  </si>
  <si>
    <t>ФГБОУ ВПО "СПбГПУ"</t>
  </si>
  <si>
    <t>Производство тепловой энергии, Услуги по передаче тепловой энергии, Реализация теплоносителя, Услуги по горячему водоснабжению</t>
  </si>
  <si>
    <t>ФГБОУ ВПО ПГУПС</t>
  </si>
  <si>
    <t>ФГБУН Институт прикладной астрономии Российской академии наук</t>
  </si>
  <si>
    <t>ФГКУ "346 СЦ МЧС"</t>
  </si>
  <si>
    <t>ФГУП "Кронштадтский морской завод"</t>
  </si>
  <si>
    <t>ФКОУ ДПО Санкт-Петербургский ИПКР ФСИН России</t>
  </si>
  <si>
    <t xml:space="preserve"> Реестр организаций обновлен:14.10.2014 11:28:41</t>
  </si>
  <si>
    <t>http://gov.spb.ru/gov/otrasl/energ_kom/</t>
  </si>
  <si>
    <t>Прозводство тепловой энергии</t>
  </si>
  <si>
    <t>196128, г. Санкт-Петербург, ул. Варшавская, д.3, кор. 2</t>
  </si>
  <si>
    <t>Фокин Георгий Анатольевич</t>
  </si>
  <si>
    <t>Генеральный директор</t>
  </si>
  <si>
    <t>Денисова Элла Эдуардовна</t>
  </si>
  <si>
    <t>ведущий экономист Отдела экономического анализа</t>
  </si>
  <si>
    <t>(812) 4551200 (доб.33319)</t>
  </si>
  <si>
    <t>eedenisova@spb.ltg.gazprom.ru</t>
  </si>
  <si>
    <t>http://spb-tr.gazprom.ru/tenders/</t>
  </si>
  <si>
    <t>http://web.spbeias.ru:80/Archive.aspx?download=d71d09cc8807495caa495709fb3ed47e</t>
  </si>
  <si>
    <t>Положение о закупках товаров, работ, услуг ПАО "Газпром" и Компаний Группы Газпром</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</si>
</sst>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lt;=9999999]###\-####;\(###\)\ ###\-####"/>
    <numFmt numFmtId="174" formatCode="[$-FC19]d\ mmmm\ yyyy\ &quot;г.&quot;"/>
    <numFmt numFmtId="175" formatCode="#,##0.0"/>
    <numFmt numFmtId="176" formatCode="0.0%"/>
    <numFmt numFmtId="177" formatCode="0.000"/>
    <numFmt numFmtId="178" formatCode="&quot;Да&quot;;&quot;Да&quot;;&quot;Нет&quot;"/>
    <numFmt numFmtId="179" formatCode="&quot;Истина&quot;;&quot;Истина&quot;;&quot;Ложь&quot;"/>
    <numFmt numFmtId="180" formatCode="&quot;Вкл&quot;;&quot;Вкл&quot;;&quot;Выкл&quot;"/>
    <numFmt numFmtId="181" formatCode="[$€-2]\ ###,000_);[Red]\([$€-2]\ ###,000\)"/>
    <numFmt numFmtId="182" formatCode="[$-F400]h:mm:ss\ AM/PM"/>
    <numFmt numFmtId="183" formatCode="_-* #,##0.00\ _р_._-;\-* #,##0.00\ _р_._-;_-* &quot;-&quot;??\ _р_._-;_-@_-"/>
    <numFmt numFmtId="184" formatCode="0.000%"/>
    <numFmt numFmtId="185" formatCode="0.0"/>
  </numFmts>
  <fonts count="55">
    <font>
      <sz val="9"/>
      <color theme="1"/>
      <name val="Tahoma"/>
      <family val="2"/>
    </font>
    <font>
      <sz val="9"/>
      <color indexed="8"/>
      <name val="Tahoma"/>
      <family val="2"/>
    </font>
    <font>
      <sz val="10"/>
      <name val="Arial Cyr"/>
      <family val="0"/>
    </font>
    <font>
      <sz val="9"/>
      <color indexed="10"/>
      <name val="Tahoma"/>
      <family val="2"/>
    </font>
    <font>
      <b/>
      <sz val="10"/>
      <name val="Tahoma"/>
      <family val="2"/>
    </font>
    <font>
      <sz val="9"/>
      <name val="Tahoma"/>
      <family val="2"/>
    </font>
    <font>
      <b/>
      <sz val="9"/>
      <name val="Tahoma"/>
      <family val="2"/>
    </font>
    <font>
      <sz val="8"/>
      <name val="Verdana"/>
      <family val="2"/>
    </font>
    <font>
      <sz val="9"/>
      <color indexed="9"/>
      <name val="Tahoma"/>
      <family val="2"/>
    </font>
    <font>
      <sz val="10"/>
      <name val="Arial"/>
      <family val="2"/>
    </font>
    <font>
      <b/>
      <u val="single"/>
      <sz val="9"/>
      <color indexed="12"/>
      <name val="Tahoma"/>
      <family val="2"/>
    </font>
    <font>
      <sz val="11"/>
      <color indexed="8"/>
      <name val="Calibri"/>
      <family val="2"/>
    </font>
    <font>
      <b/>
      <sz val="9"/>
      <color indexed="8"/>
      <name val="Tahoma"/>
      <family val="2"/>
    </font>
    <font>
      <sz val="9"/>
      <color indexed="17"/>
      <name val="Tahoma"/>
      <family val="2"/>
    </font>
    <font>
      <b/>
      <sz val="9"/>
      <color indexed="17"/>
      <name val="Tahoma"/>
      <family val="2"/>
    </font>
    <font>
      <sz val="11"/>
      <color indexed="8"/>
      <name val="Tahoma"/>
      <family val="2"/>
    </font>
    <font>
      <sz val="10"/>
      <color indexed="8"/>
      <name val="Verdana"/>
      <family val="2"/>
    </font>
    <font>
      <b/>
      <sz val="9"/>
      <color indexed="55"/>
      <name val="Tahoma"/>
      <family val="2"/>
    </font>
    <font>
      <sz val="8"/>
      <color indexed="9"/>
      <name val="Tahoma"/>
      <family val="2"/>
    </font>
    <font>
      <b/>
      <sz val="10"/>
      <color indexed="8"/>
      <name val="Tahoma"/>
      <family val="2"/>
    </font>
    <font>
      <sz val="10"/>
      <color indexed="8"/>
      <name val="Tahoma"/>
      <family val="2"/>
    </font>
    <font>
      <sz val="8"/>
      <name val="Tahoma"/>
      <family val="2"/>
    </font>
    <font>
      <sz val="9"/>
      <color indexed="62"/>
      <name val="Tahoma"/>
      <family val="2"/>
    </font>
    <font>
      <b/>
      <sz val="9"/>
      <color indexed="63"/>
      <name val="Tahoma"/>
      <family val="2"/>
    </font>
    <font>
      <b/>
      <sz val="9"/>
      <color indexed="52"/>
      <name val="Tahoma"/>
      <family val="2"/>
    </font>
    <font>
      <u val="single"/>
      <sz val="9"/>
      <color indexed="12"/>
      <name val="Tahoma"/>
      <family val="2"/>
    </font>
    <font>
      <b/>
      <sz val="15"/>
      <color indexed="56"/>
      <name val="Tahoma"/>
      <family val="2"/>
    </font>
    <font>
      <b/>
      <sz val="13"/>
      <color indexed="56"/>
      <name val="Tahoma"/>
      <family val="2"/>
    </font>
    <font>
      <b/>
      <sz val="11"/>
      <color indexed="56"/>
      <name val="Tahoma"/>
      <family val="2"/>
    </font>
    <font>
      <b/>
      <sz val="9"/>
      <color indexed="9"/>
      <name val="Tahoma"/>
      <family val="2"/>
    </font>
    <font>
      <b/>
      <sz val="18"/>
      <color indexed="56"/>
      <name val="Cambria"/>
      <family val="2"/>
    </font>
    <font>
      <sz val="9"/>
      <color indexed="60"/>
      <name val="Tahoma"/>
      <family val="2"/>
    </font>
    <font>
      <u val="single"/>
      <sz val="9"/>
      <color indexed="20"/>
      <name val="Tahoma"/>
      <family val="2"/>
    </font>
    <font>
      <sz val="9"/>
      <color indexed="20"/>
      <name val="Tahoma"/>
      <family val="2"/>
    </font>
    <font>
      <i/>
      <sz val="9"/>
      <color indexed="23"/>
      <name val="Tahoma"/>
      <family val="2"/>
    </font>
    <font>
      <sz val="9"/>
      <color indexed="52"/>
      <name val="Tahoma"/>
      <family val="2"/>
    </font>
    <font>
      <sz val="9"/>
      <color theme="0"/>
      <name val="Tahoma"/>
      <family val="2"/>
    </font>
    <font>
      <sz val="9"/>
      <color rgb="FF3F3F76"/>
      <name val="Tahoma"/>
      <family val="2"/>
    </font>
    <font>
      <b/>
      <sz val="9"/>
      <color rgb="FF3F3F3F"/>
      <name val="Tahoma"/>
      <family val="2"/>
    </font>
    <font>
      <b/>
      <sz val="9"/>
      <color rgb="FFFA7D00"/>
      <name val="Tahoma"/>
      <family val="2"/>
    </font>
    <font>
      <u val="single"/>
      <sz val="9"/>
      <color theme="10"/>
      <name val="Tahoma"/>
      <family val="2"/>
    </font>
    <font>
      <b/>
      <sz val="15"/>
      <color theme="3"/>
      <name val="Tahoma"/>
      <family val="2"/>
    </font>
    <font>
      <b/>
      <sz val="13"/>
      <color theme="3"/>
      <name val="Tahoma"/>
      <family val="2"/>
    </font>
    <font>
      <b/>
      <sz val="11"/>
      <color theme="3"/>
      <name val="Tahoma"/>
      <family val="2"/>
    </font>
    <font>
      <b/>
      <sz val="9"/>
      <color theme="1"/>
      <name val="Tahoma"/>
      <family val="2"/>
    </font>
    <font>
      <b/>
      <sz val="9"/>
      <color theme="0"/>
      <name val="Tahoma"/>
      <family val="2"/>
    </font>
    <font>
      <b/>
      <sz val="18"/>
      <color theme="3"/>
      <name val="Cambria"/>
      <family val="2"/>
    </font>
    <font>
      <sz val="9"/>
      <color rgb="FF9C6500"/>
      <name val="Tahoma"/>
      <family val="2"/>
    </font>
    <font>
      <sz val="11"/>
      <color theme="1"/>
      <name val="Calibri"/>
      <family val="2"/>
    </font>
    <font>
      <u val="single"/>
      <sz val="9"/>
      <color theme="11"/>
      <name val="Tahoma"/>
      <family val="2"/>
    </font>
    <font>
      <sz val="9"/>
      <color rgb="FF9C0006"/>
      <name val="Tahoma"/>
      <family val="2"/>
    </font>
    <font>
      <i/>
      <sz val="9"/>
      <color rgb="FF7F7F7F"/>
      <name val="Tahoma"/>
      <family val="2"/>
    </font>
    <font>
      <sz val="9"/>
      <color rgb="FFFA7D00"/>
      <name val="Tahoma"/>
      <family val="2"/>
    </font>
    <font>
      <sz val="9"/>
      <color rgb="FFFF0000"/>
      <name val="Tahoma"/>
      <family val="2"/>
    </font>
    <font>
      <sz val="9"/>
      <color rgb="FF006100"/>
      <name val="Tahoma"/>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31"/>
        <bgColor indexed="64"/>
      </patternFill>
    </fill>
    <fill>
      <patternFill patternType="solid">
        <fgColor indexed="22"/>
        <bgColor indexed="64"/>
      </patternFill>
    </fill>
    <fill>
      <patternFill patternType="solid">
        <fgColor indexed="10"/>
        <bgColor indexed="64"/>
      </patternFill>
    </fill>
    <fill>
      <patternFill patternType="solid">
        <fgColor indexed="46"/>
        <bgColor indexed="64"/>
      </patternFill>
    </fill>
    <fill>
      <patternFill patternType="solid">
        <fgColor indexed="50"/>
        <bgColor indexed="64"/>
      </patternFill>
    </fill>
    <fill>
      <patternFill patternType="solid">
        <fgColor indexed="43"/>
        <bgColor indexed="64"/>
      </patternFill>
    </fill>
    <fill>
      <patternFill patternType="gray0625">
        <fgColor indexed="55"/>
      </patternFill>
    </fill>
    <fill>
      <patternFill patternType="solid">
        <fgColor indexed="42"/>
        <bgColor indexed="64"/>
      </patternFill>
    </fill>
    <fill>
      <patternFill patternType="solid">
        <fgColor indexed="41"/>
        <bgColor indexed="64"/>
      </patternFill>
    </fill>
  </fills>
  <borders count="8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medium"/>
      <bottom style="medium"/>
    </border>
    <border>
      <left style="medium"/>
      <right style="thin"/>
      <top style="medium"/>
      <bottom style="medium"/>
    </border>
    <border>
      <left style="thin"/>
      <right style="medium"/>
      <top style="medium"/>
      <bottom style="medium"/>
    </border>
    <border>
      <left>
        <color indexed="63"/>
      </left>
      <right style="hair">
        <color indexed="23"/>
      </right>
      <top>
        <color indexed="63"/>
      </top>
      <bottom>
        <color indexed="63"/>
      </bottom>
    </border>
    <border>
      <left>
        <color indexed="63"/>
      </left>
      <right style="hair">
        <color indexed="23"/>
      </right>
      <top>
        <color indexed="63"/>
      </top>
      <bottom style="thin">
        <color indexed="23"/>
      </bottom>
    </border>
    <border>
      <left>
        <color indexed="63"/>
      </left>
      <right style="hair">
        <color indexed="23"/>
      </right>
      <top style="thin">
        <color indexed="23"/>
      </top>
      <bottom style="thin">
        <color indexed="23"/>
      </bottom>
    </border>
    <border>
      <left>
        <color indexed="63"/>
      </left>
      <right style="hair">
        <color indexed="23"/>
      </right>
      <top style="thin">
        <color indexed="23"/>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color indexed="63"/>
      </left>
      <right style="thin">
        <color indexed="55"/>
      </right>
      <top style="thin">
        <color indexed="55"/>
      </top>
      <bottom>
        <color indexed="63"/>
      </bottom>
    </border>
    <border>
      <left style="thin">
        <color indexed="55"/>
      </left>
      <right style="medium"/>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color indexed="63"/>
      </right>
      <top style="thin"/>
      <bottom>
        <color indexed="63"/>
      </bottom>
    </border>
    <border>
      <left>
        <color indexed="63"/>
      </left>
      <right style="medium"/>
      <top style="thin"/>
      <bottom>
        <color indexed="63"/>
      </bottom>
    </border>
    <border>
      <left/>
      <right/>
      <top style="thin"/>
      <bottom style="thin"/>
    </border>
    <border>
      <left style="thin"/>
      <right style="thin"/>
      <top style="medium"/>
      <bottom style="thin"/>
    </border>
    <border>
      <left style="thin"/>
      <right style="thin"/>
      <top style="thin"/>
      <bottom style="medium"/>
    </border>
    <border>
      <left style="medium"/>
      <right style="thin"/>
      <top style="thin"/>
      <bottom>
        <color indexed="63"/>
      </bottom>
    </border>
    <border>
      <left style="thin"/>
      <right style="thin"/>
      <top style="thin"/>
      <bottom/>
    </border>
    <border>
      <left style="thin"/>
      <right style="medium"/>
      <top style="thin"/>
      <bottom style="thin"/>
    </border>
    <border>
      <left style="medium"/>
      <right>
        <color indexed="63"/>
      </right>
      <top style="medium"/>
      <bottom style="thin"/>
    </border>
    <border>
      <left style="thin"/>
      <right style="thin"/>
      <top/>
      <bottom style="thin"/>
    </border>
    <border>
      <left style="thin"/>
      <right style="thin"/>
      <top>
        <color indexed="63"/>
      </top>
      <bottom style="medium"/>
    </border>
    <border>
      <left style="medium"/>
      <right>
        <color indexed="63"/>
      </right>
      <top style="thin"/>
      <bottom style="thin"/>
    </border>
    <border>
      <left>
        <color indexed="63"/>
      </left>
      <right style="medium"/>
      <top>
        <color indexed="63"/>
      </top>
      <bottom style="thin"/>
    </border>
    <border>
      <left style="thin"/>
      <right style="medium"/>
      <top style="thin"/>
      <bottom style="medium"/>
    </border>
    <border>
      <left/>
      <right>
        <color indexed="63"/>
      </right>
      <top style="thin"/>
      <bottom>
        <color indexed="63"/>
      </bottom>
    </border>
    <border>
      <left>
        <color indexed="63"/>
      </left>
      <right style="medium"/>
      <top style="medium"/>
      <bottom style="thin"/>
    </border>
    <border>
      <left style="medium"/>
      <right style="medium"/>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right/>
      <top>
        <color indexed="63"/>
      </top>
      <bottom style="thin"/>
    </border>
    <border>
      <left>
        <color indexed="63"/>
      </left>
      <right style="thin"/>
      <top>
        <color indexed="63"/>
      </top>
      <bottom style="thin"/>
    </border>
    <border>
      <left style="hair">
        <color indexed="23"/>
      </left>
      <right>
        <color indexed="63"/>
      </right>
      <top>
        <color indexed="63"/>
      </top>
      <bottom>
        <color indexed="63"/>
      </bottom>
    </border>
    <border>
      <left style="hair">
        <color indexed="23"/>
      </left>
      <right style="hair">
        <color indexed="23"/>
      </right>
      <top style="thin">
        <color indexed="23"/>
      </top>
      <bottom style="thin">
        <color indexed="23"/>
      </bottom>
    </border>
    <border>
      <left style="hair">
        <color indexed="23"/>
      </left>
      <right>
        <color indexed="63"/>
      </right>
      <top style="thin">
        <color indexed="23"/>
      </top>
      <bottom style="thin">
        <color indexed="23"/>
      </bottom>
    </border>
    <border>
      <left style="hair">
        <color indexed="23"/>
      </left>
      <right style="hair">
        <color indexed="23"/>
      </right>
      <top>
        <color indexed="63"/>
      </top>
      <bottom style="thin">
        <color indexed="23"/>
      </bottom>
    </border>
    <border>
      <left style="hair">
        <color indexed="23"/>
      </left>
      <right>
        <color indexed="63"/>
      </right>
      <top>
        <color indexed="63"/>
      </top>
      <bottom style="thin">
        <color indexed="23"/>
      </bottom>
    </border>
    <border>
      <left style="hair">
        <color indexed="23"/>
      </left>
      <right style="hair">
        <color indexed="23"/>
      </right>
      <top style="thin">
        <color indexed="23"/>
      </top>
      <bottom>
        <color indexed="63"/>
      </bottom>
    </border>
    <border>
      <left style="hair">
        <color indexed="23"/>
      </left>
      <right>
        <color indexed="63"/>
      </right>
      <top style="thin">
        <color indexed="23"/>
      </top>
      <bottom>
        <color indexed="63"/>
      </bottom>
    </border>
    <border>
      <left/>
      <right>
        <color indexed="63"/>
      </right>
      <top style="thin">
        <color indexed="23"/>
      </top>
      <bottom style="thin">
        <color indexed="23"/>
      </bottom>
    </border>
    <border>
      <left style="thin"/>
      <right>
        <color indexed="63"/>
      </right>
      <top style="thin"/>
      <bottom style="thin"/>
    </border>
    <border>
      <left>
        <color indexed="63"/>
      </left>
      <right style="medium"/>
      <top style="thin"/>
      <bottom style="thin"/>
    </border>
    <border>
      <left style="thin"/>
      <right>
        <color indexed="63"/>
      </right>
      <top style="medium"/>
      <bottom style="thin"/>
    </border>
    <border>
      <left style="medium"/>
      <right style="thin"/>
      <top>
        <color indexed="63"/>
      </top>
      <bottom style="medium"/>
    </border>
    <border>
      <left style="thin"/>
      <right/>
      <top style="thin"/>
      <bottom style="medium"/>
    </border>
    <border>
      <left/>
      <right style="medium"/>
      <top style="thin"/>
      <bottom style="medium"/>
    </border>
    <border>
      <left/>
      <right/>
      <top style="medium"/>
      <bottom style="thin"/>
    </border>
    <border>
      <left style="medium"/>
      <right style="thin"/>
      <top>
        <color indexed="63"/>
      </top>
      <bottom>
        <color indexed="63"/>
      </bottom>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11" fillId="0" borderId="0">
      <alignment/>
      <protection/>
    </xf>
    <xf numFmtId="0" fontId="48" fillId="0" borderId="0">
      <alignment/>
      <protection/>
    </xf>
    <xf numFmtId="0" fontId="11"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49" fontId="5" fillId="0" borderId="0" applyBorder="0">
      <alignment vertical="top"/>
      <protection/>
    </xf>
    <xf numFmtId="0" fontId="2" fillId="0" borderId="0">
      <alignment/>
      <protection/>
    </xf>
    <xf numFmtId="0" fontId="7" fillId="0" borderId="0">
      <alignment/>
      <protection/>
    </xf>
    <xf numFmtId="0" fontId="2" fillId="0" borderId="0">
      <alignment/>
      <protection/>
    </xf>
    <xf numFmtId="0" fontId="4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2" fontId="9" fillId="0" borderId="0" applyFont="0" applyFill="0" applyBorder="0" applyAlignment="0" applyProtection="0"/>
    <xf numFmtId="0" fontId="54" fillId="32" borderId="0" applyNumberFormat="0" applyBorder="0" applyAlignment="0" applyProtection="0"/>
  </cellStyleXfs>
  <cellXfs count="312">
    <xf numFmtId="0" fontId="0" fillId="0" borderId="0" xfId="0" applyAlignment="1">
      <alignment/>
    </xf>
    <xf numFmtId="0" fontId="0" fillId="0" borderId="0" xfId="0" applyFont="1" applyAlignment="1">
      <alignment/>
    </xf>
    <xf numFmtId="0" fontId="13" fillId="0" borderId="0" xfId="59" applyFont="1" applyFill="1" applyAlignment="1" applyProtection="1">
      <alignment horizontal="left" vertical="center" wrapText="1"/>
      <protection/>
    </xf>
    <xf numFmtId="0" fontId="13" fillId="0" borderId="0" xfId="59" applyFont="1" applyAlignment="1" applyProtection="1">
      <alignment vertical="center" wrapText="1"/>
      <protection/>
    </xf>
    <xf numFmtId="0" fontId="13" fillId="0" borderId="0" xfId="59" applyFont="1" applyFill="1" applyAlignment="1" applyProtection="1">
      <alignment vertical="center" wrapText="1"/>
      <protection/>
    </xf>
    <xf numFmtId="0" fontId="14" fillId="0" borderId="0" xfId="61" applyFont="1" applyFill="1" applyBorder="1" applyAlignment="1" applyProtection="1">
      <alignment horizontal="right" vertical="center" wrapText="1"/>
      <protection/>
    </xf>
    <xf numFmtId="0" fontId="13" fillId="33" borderId="0" xfId="59" applyFont="1" applyFill="1" applyBorder="1" applyAlignment="1" applyProtection="1">
      <alignment vertical="center" wrapText="1"/>
      <protection/>
    </xf>
    <xf numFmtId="0" fontId="13" fillId="0" borderId="0" xfId="59" applyFont="1" applyBorder="1" applyAlignment="1" applyProtection="1">
      <alignment vertical="center" wrapText="1"/>
      <protection/>
    </xf>
    <xf numFmtId="0" fontId="13" fillId="33" borderId="0" xfId="61" applyFont="1" applyFill="1" applyBorder="1" applyAlignment="1" applyProtection="1">
      <alignment vertical="center" wrapText="1"/>
      <protection/>
    </xf>
    <xf numFmtId="0" fontId="14" fillId="33" borderId="0" xfId="61" applyFont="1" applyFill="1" applyBorder="1" applyAlignment="1" applyProtection="1">
      <alignment vertical="center" wrapText="1"/>
      <protection/>
    </xf>
    <xf numFmtId="0" fontId="3" fillId="0" borderId="0" xfId="59" applyFont="1" applyAlignment="1" applyProtection="1">
      <alignment vertical="center" wrapText="1"/>
      <protection/>
    </xf>
    <xf numFmtId="0" fontId="5" fillId="0" borderId="0" xfId="61" applyFont="1" applyFill="1" applyBorder="1" applyAlignment="1" applyProtection="1">
      <alignment vertical="center" wrapText="1"/>
      <protection/>
    </xf>
    <xf numFmtId="0" fontId="5" fillId="0" borderId="0" xfId="59" applyFont="1" applyAlignment="1" applyProtection="1">
      <alignment vertical="center" wrapText="1"/>
      <protection/>
    </xf>
    <xf numFmtId="0" fontId="3" fillId="33" borderId="0" xfId="59" applyFont="1" applyFill="1" applyAlignment="1" applyProtection="1">
      <alignment vertical="center" wrapText="1"/>
      <protection/>
    </xf>
    <xf numFmtId="0" fontId="6" fillId="33" borderId="0" xfId="61" applyFont="1" applyFill="1" applyBorder="1" applyAlignment="1" applyProtection="1">
      <alignment horizontal="center" vertical="center" wrapText="1"/>
      <protection/>
    </xf>
    <xf numFmtId="0" fontId="5" fillId="33" borderId="0" xfId="61" applyFont="1" applyFill="1" applyBorder="1" applyAlignment="1" applyProtection="1">
      <alignment vertical="center" wrapText="1"/>
      <protection/>
    </xf>
    <xf numFmtId="0" fontId="5" fillId="33" borderId="0" xfId="59" applyFont="1" applyFill="1" applyAlignment="1" applyProtection="1">
      <alignment vertical="center" wrapText="1"/>
      <protection/>
    </xf>
    <xf numFmtId="0" fontId="5" fillId="33" borderId="0" xfId="61" applyFont="1" applyFill="1" applyBorder="1" applyAlignment="1" applyProtection="1">
      <alignment horizontal="center" vertical="center" wrapText="1"/>
      <protection/>
    </xf>
    <xf numFmtId="0" fontId="6" fillId="33" borderId="0" xfId="61" applyFont="1" applyFill="1" applyBorder="1" applyAlignment="1" applyProtection="1">
      <alignment vertical="center" wrapText="1"/>
      <protection/>
    </xf>
    <xf numFmtId="49" fontId="6" fillId="33" borderId="0" xfId="62" applyNumberFormat="1" applyFont="1" applyFill="1" applyBorder="1" applyAlignment="1" applyProtection="1">
      <alignment horizontal="center" vertical="center" wrapText="1"/>
      <protection/>
    </xf>
    <xf numFmtId="14" fontId="5" fillId="33" borderId="0" xfId="62" applyNumberFormat="1" applyFont="1" applyFill="1" applyBorder="1" applyAlignment="1" applyProtection="1">
      <alignment horizontal="center" vertical="center" wrapText="1"/>
      <protection/>
    </xf>
    <xf numFmtId="0" fontId="5" fillId="0" borderId="0" xfId="59" applyFont="1" applyFill="1" applyBorder="1" applyAlignment="1" applyProtection="1">
      <alignment vertical="center" wrapText="1"/>
      <protection/>
    </xf>
    <xf numFmtId="49" fontId="3" fillId="0" borderId="0" xfId="54" applyNumberFormat="1" applyFont="1" applyAlignment="1" applyProtection="1">
      <alignment horizontal="center" vertical="center" wrapText="1"/>
      <protection/>
    </xf>
    <xf numFmtId="49" fontId="15" fillId="0" borderId="0" xfId="54" applyNumberFormat="1" applyFont="1" applyAlignment="1" applyProtection="1">
      <alignment vertical="top"/>
      <protection/>
    </xf>
    <xf numFmtId="0" fontId="5" fillId="0" borderId="0" xfId="61" applyFont="1" applyFill="1" applyBorder="1" applyAlignment="1" applyProtection="1">
      <alignment horizontal="center" vertical="center" wrapText="1"/>
      <protection/>
    </xf>
    <xf numFmtId="49" fontId="5" fillId="0" borderId="0" xfId="62" applyNumberFormat="1" applyFont="1" applyFill="1" applyBorder="1" applyAlignment="1" applyProtection="1">
      <alignment horizontal="center" vertical="center" wrapText="1"/>
      <protection/>
    </xf>
    <xf numFmtId="0" fontId="5" fillId="0" borderId="0" xfId="59" applyFont="1" applyFill="1" applyAlignment="1" applyProtection="1">
      <alignment horizontal="center" vertical="center" wrapText="1"/>
      <protection/>
    </xf>
    <xf numFmtId="0" fontId="5" fillId="0" borderId="0" xfId="59" applyFont="1" applyFill="1" applyAlignment="1" applyProtection="1">
      <alignment vertical="center" wrapText="1"/>
      <protection/>
    </xf>
    <xf numFmtId="0" fontId="5" fillId="0" borderId="0" xfId="59" applyFont="1" applyAlignment="1" applyProtection="1">
      <alignment horizontal="center" vertical="center" wrapText="1"/>
      <protection/>
    </xf>
    <xf numFmtId="49" fontId="5" fillId="0" borderId="0" xfId="60" applyNumberFormat="1" applyFont="1" applyProtection="1">
      <alignment vertical="top"/>
      <protection/>
    </xf>
    <xf numFmtId="0" fontId="5" fillId="0" borderId="0" xfId="59" applyFont="1" applyFill="1" applyAlignment="1" applyProtection="1">
      <alignment horizontal="left" vertical="center" wrapText="1"/>
      <protection/>
    </xf>
    <xf numFmtId="0" fontId="0" fillId="34" borderId="0" xfId="0" applyFill="1" applyAlignment="1">
      <alignment/>
    </xf>
    <xf numFmtId="0" fontId="13" fillId="34" borderId="0" xfId="59" applyNumberFormat="1" applyFont="1" applyFill="1" applyAlignment="1" applyProtection="1">
      <alignment vertical="center" wrapText="1"/>
      <protection/>
    </xf>
    <xf numFmtId="0" fontId="13" fillId="34" borderId="0" xfId="59" applyFont="1" applyFill="1" applyAlignment="1" applyProtection="1">
      <alignment horizontal="left" vertical="center" wrapText="1"/>
      <protection/>
    </xf>
    <xf numFmtId="0" fontId="13" fillId="34" borderId="0" xfId="59" applyFont="1" applyFill="1" applyAlignment="1" applyProtection="1">
      <alignment vertical="center" wrapText="1"/>
      <protection/>
    </xf>
    <xf numFmtId="0" fontId="13" fillId="34" borderId="0" xfId="59" applyFont="1" applyFill="1" applyBorder="1" applyAlignment="1" applyProtection="1">
      <alignment vertical="center" wrapText="1"/>
      <protection/>
    </xf>
    <xf numFmtId="49" fontId="13" fillId="34" borderId="0" xfId="62" applyNumberFormat="1" applyFont="1" applyFill="1" applyBorder="1" applyAlignment="1" applyProtection="1">
      <alignment horizontal="left" vertical="center" wrapText="1"/>
      <protection/>
    </xf>
    <xf numFmtId="0" fontId="13" fillId="34" borderId="0" xfId="59" applyFont="1" applyFill="1" applyAlignment="1" applyProtection="1">
      <alignment horizontal="center" vertical="center" wrapText="1"/>
      <protection/>
    </xf>
    <xf numFmtId="0" fontId="0" fillId="0" borderId="0" xfId="0" applyBorder="1" applyAlignment="1">
      <alignment/>
    </xf>
    <xf numFmtId="0" fontId="0" fillId="0" borderId="0" xfId="0" applyFont="1" applyAlignment="1">
      <alignment horizontal="left"/>
    </xf>
    <xf numFmtId="0" fontId="15" fillId="0" borderId="0" xfId="54" applyNumberFormat="1" applyFont="1" applyAlignment="1" applyProtection="1">
      <alignment vertical="top"/>
      <protection/>
    </xf>
    <xf numFmtId="14" fontId="5" fillId="0" borderId="0" xfId="61" applyNumberFormat="1" applyFont="1" applyFill="1" applyBorder="1" applyAlignment="1" applyProtection="1">
      <alignment vertical="center" wrapText="1"/>
      <protection/>
    </xf>
    <xf numFmtId="0" fontId="16" fillId="0" borderId="0" xfId="0" applyFont="1" applyAlignment="1">
      <alignment/>
    </xf>
    <xf numFmtId="0" fontId="0" fillId="0" borderId="0" xfId="0" applyAlignment="1">
      <alignment horizontal="right"/>
    </xf>
    <xf numFmtId="49" fontId="5" fillId="0" borderId="0" xfId="60" applyNumberFormat="1" applyFont="1" applyAlignment="1" applyProtection="1">
      <alignment vertical="top" wrapText="1"/>
      <protection/>
    </xf>
    <xf numFmtId="0" fontId="8" fillId="34" borderId="0" xfId="59" applyFont="1" applyFill="1" applyAlignment="1" applyProtection="1">
      <alignment vertical="center" wrapText="1"/>
      <protection/>
    </xf>
    <xf numFmtId="0" fontId="8" fillId="0" borderId="0" xfId="59" applyFont="1" applyAlignment="1" applyProtection="1">
      <alignment vertical="center" wrapText="1"/>
      <protection/>
    </xf>
    <xf numFmtId="0" fontId="8" fillId="33" borderId="0" xfId="59" applyFont="1" applyFill="1" applyAlignment="1" applyProtection="1">
      <alignment vertical="center" wrapText="1"/>
      <protection/>
    </xf>
    <xf numFmtId="0" fontId="8" fillId="34" borderId="0" xfId="0" applyFont="1" applyFill="1" applyAlignment="1">
      <alignment/>
    </xf>
    <xf numFmtId="0" fontId="8" fillId="0" borderId="0" xfId="0" applyFont="1" applyAlignment="1">
      <alignment/>
    </xf>
    <xf numFmtId="0" fontId="8" fillId="34" borderId="0" xfId="0" applyFont="1" applyFill="1" applyAlignment="1">
      <alignment horizontal="right"/>
    </xf>
    <xf numFmtId="0" fontId="3" fillId="0" borderId="0" xfId="0" applyFont="1" applyAlignment="1">
      <alignment/>
    </xf>
    <xf numFmtId="0" fontId="0" fillId="0" borderId="10" xfId="0" applyFont="1" applyBorder="1" applyAlignment="1">
      <alignment/>
    </xf>
    <xf numFmtId="0" fontId="17" fillId="0" borderId="0" xfId="0" applyFont="1" applyBorder="1" applyAlignment="1">
      <alignment horizontal="center" wrapText="1"/>
    </xf>
    <xf numFmtId="0" fontId="12" fillId="0" borderId="11" xfId="0" applyFont="1" applyBorder="1" applyAlignment="1">
      <alignment horizontal="center" wrapText="1"/>
    </xf>
    <xf numFmtId="0" fontId="0" fillId="0" borderId="0" xfId="0" applyFont="1" applyAlignment="1">
      <alignment horizontal="center" vertical="center"/>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vertical="top" wrapText="1"/>
    </xf>
    <xf numFmtId="0" fontId="1" fillId="0" borderId="0" xfId="0" applyFont="1" applyFill="1" applyBorder="1" applyAlignment="1">
      <alignment horizontal="center" wrapText="1"/>
    </xf>
    <xf numFmtId="172" fontId="12" fillId="0" borderId="0" xfId="0" applyNumberFormat="1" applyFont="1" applyFill="1" applyBorder="1" applyAlignment="1">
      <alignment/>
    </xf>
    <xf numFmtId="0" fontId="5" fillId="0" borderId="0" xfId="73" applyNumberFormat="1" applyFont="1" applyFill="1" applyBorder="1" applyAlignment="1" applyProtection="1">
      <alignment horizontal="left" vertical="center" wrapText="1"/>
      <protection locked="0"/>
    </xf>
    <xf numFmtId="0" fontId="5" fillId="0" borderId="0" xfId="73" applyNumberFormat="1" applyFont="1" applyFill="1" applyBorder="1" applyAlignment="1" applyProtection="1">
      <alignment horizontal="right" vertical="center" wrapText="1"/>
      <protection locked="0"/>
    </xf>
    <xf numFmtId="172" fontId="5" fillId="0" borderId="0" xfId="73" applyNumberFormat="1" applyFont="1" applyFill="1" applyBorder="1" applyAlignment="1" applyProtection="1">
      <alignment horizontal="right" vertical="center" wrapText="1"/>
      <protection locked="0"/>
    </xf>
    <xf numFmtId="0" fontId="10" fillId="0" borderId="0" xfId="42" applyFont="1" applyFill="1" applyBorder="1" applyAlignment="1" applyProtection="1">
      <alignment horizontal="left" vertical="center" wrapText="1"/>
      <protection/>
    </xf>
    <xf numFmtId="172" fontId="0" fillId="0" borderId="0" xfId="0" applyNumberFormat="1" applyFont="1" applyFill="1" applyBorder="1" applyAlignment="1">
      <alignment/>
    </xf>
    <xf numFmtId="0" fontId="3" fillId="0" borderId="0" xfId="0" applyFont="1" applyFill="1" applyBorder="1" applyAlignment="1">
      <alignment vertical="top" wrapText="1"/>
    </xf>
    <xf numFmtId="0" fontId="0" fillId="0" borderId="0" xfId="0" applyFont="1" applyFill="1" applyBorder="1" applyAlignment="1">
      <alignment horizontal="center" vertical="center" wrapText="1"/>
    </xf>
    <xf numFmtId="0" fontId="17" fillId="0" borderId="0" xfId="0" applyFont="1" applyBorder="1" applyAlignment="1">
      <alignment horizontal="center" vertical="center" wrapText="1"/>
    </xf>
    <xf numFmtId="0" fontId="0" fillId="0" borderId="10" xfId="0" applyFont="1" applyBorder="1" applyAlignment="1">
      <alignment horizontal="center" vertical="center"/>
    </xf>
    <xf numFmtId="0" fontId="3" fillId="0" borderId="0" xfId="59" applyFont="1" applyFill="1" applyBorder="1" applyAlignment="1" applyProtection="1">
      <alignment vertical="center" wrapText="1"/>
      <protection/>
    </xf>
    <xf numFmtId="0" fontId="8" fillId="0" borderId="0" xfId="59" applyFont="1" applyFill="1" applyBorder="1" applyAlignment="1" applyProtection="1">
      <alignment vertical="center" wrapText="1"/>
      <protection/>
    </xf>
    <xf numFmtId="0" fontId="8" fillId="33" borderId="0" xfId="62" applyNumberFormat="1" applyFont="1" applyFill="1" applyBorder="1" applyAlignment="1" applyProtection="1">
      <alignment horizontal="center" vertical="center" wrapText="1"/>
      <protection/>
    </xf>
    <xf numFmtId="0" fontId="5" fillId="33" borderId="0" xfId="59" applyFont="1" applyFill="1" applyBorder="1" applyAlignment="1" applyProtection="1">
      <alignment horizontal="center" vertical="center" wrapText="1"/>
      <protection/>
    </xf>
    <xf numFmtId="49" fontId="5" fillId="33" borderId="0" xfId="62" applyNumberFormat="1" applyFont="1" applyFill="1" applyBorder="1" applyAlignment="1" applyProtection="1">
      <alignment horizontal="center" vertical="center" wrapText="1"/>
      <protection/>
    </xf>
    <xf numFmtId="0" fontId="5" fillId="33" borderId="14" xfId="61" applyFont="1" applyFill="1" applyBorder="1" applyAlignment="1" applyProtection="1">
      <alignment vertical="center" wrapText="1"/>
      <protection/>
    </xf>
    <xf numFmtId="0" fontId="6" fillId="35" borderId="15" xfId="62" applyNumberFormat="1" applyFont="1" applyFill="1" applyBorder="1" applyAlignment="1" applyProtection="1">
      <alignment horizontal="center" vertical="center" wrapText="1"/>
      <protection/>
    </xf>
    <xf numFmtId="0" fontId="6" fillId="35" borderId="16" xfId="62" applyNumberFormat="1" applyFont="1" applyFill="1" applyBorder="1" applyAlignment="1" applyProtection="1">
      <alignment horizontal="center" vertical="center" wrapText="1"/>
      <protection/>
    </xf>
    <xf numFmtId="0" fontId="6" fillId="35" borderId="17" xfId="62" applyNumberFormat="1" applyFont="1" applyFill="1" applyBorder="1" applyAlignment="1" applyProtection="1">
      <alignment horizontal="center" vertical="center" wrapText="1"/>
      <protection/>
    </xf>
    <xf numFmtId="0" fontId="6" fillId="35" borderId="14" xfId="61" applyFont="1" applyFill="1" applyBorder="1" applyAlignment="1" applyProtection="1">
      <alignment horizontal="center" vertical="center" wrapText="1"/>
      <protection/>
    </xf>
    <xf numFmtId="0" fontId="6" fillId="35" borderId="17" xfId="61" applyFont="1" applyFill="1" applyBorder="1" applyAlignment="1" applyProtection="1">
      <alignment horizontal="center" vertical="center" wrapText="1"/>
      <protection/>
    </xf>
    <xf numFmtId="0" fontId="5" fillId="35" borderId="16" xfId="61" applyFont="1" applyFill="1" applyBorder="1" applyAlignment="1" applyProtection="1">
      <alignment horizontal="right" vertical="center" wrapText="1" indent="1"/>
      <protection/>
    </xf>
    <xf numFmtId="0" fontId="5" fillId="35" borderId="17" xfId="61" applyFont="1" applyFill="1" applyBorder="1" applyAlignment="1" applyProtection="1">
      <alignment horizontal="right" vertical="center" wrapText="1" indent="1"/>
      <protection/>
    </xf>
    <xf numFmtId="49" fontId="5" fillId="35" borderId="16" xfId="62" applyNumberFormat="1" applyFont="1" applyFill="1" applyBorder="1" applyAlignment="1" applyProtection="1">
      <alignment horizontal="right" vertical="center" wrapText="1" indent="1"/>
      <protection/>
    </xf>
    <xf numFmtId="49" fontId="5" fillId="35" borderId="17" xfId="62" applyNumberFormat="1" applyFont="1" applyFill="1" applyBorder="1" applyAlignment="1" applyProtection="1">
      <alignment horizontal="right" vertical="center" wrapText="1" indent="1"/>
      <protection/>
    </xf>
    <xf numFmtId="0" fontId="12" fillId="0" borderId="0" xfId="0" applyFont="1" applyAlignment="1">
      <alignment/>
    </xf>
    <xf numFmtId="0" fontId="0" fillId="0" borderId="0" xfId="0" applyFill="1" applyAlignment="1">
      <alignment/>
    </xf>
    <xf numFmtId="0" fontId="0" fillId="0" borderId="0" xfId="0" applyFill="1" applyBorder="1" applyAlignment="1">
      <alignment/>
    </xf>
    <xf numFmtId="0" fontId="5" fillId="0" borderId="0" xfId="58" applyNumberFormat="1" applyFont="1" applyFill="1" applyBorder="1" applyAlignment="1" applyProtection="1">
      <alignment horizontal="left" vertical="center" wrapText="1"/>
      <protection locked="0"/>
    </xf>
    <xf numFmtId="0" fontId="1" fillId="0" borderId="0" xfId="58" applyNumberFormat="1" applyFont="1" applyFill="1" applyBorder="1" applyAlignment="1" applyProtection="1">
      <alignment horizontal="left" vertical="center" wrapText="1"/>
      <protection locked="0"/>
    </xf>
    <xf numFmtId="0" fontId="0" fillId="0" borderId="0" xfId="0" applyFont="1" applyFill="1" applyBorder="1" applyAlignment="1">
      <alignment/>
    </xf>
    <xf numFmtId="0" fontId="12" fillId="0" borderId="18" xfId="0" applyFont="1" applyBorder="1" applyAlignment="1">
      <alignment/>
    </xf>
    <xf numFmtId="0" fontId="12" fillId="0" borderId="19" xfId="0" applyFont="1" applyBorder="1" applyAlignment="1">
      <alignment/>
    </xf>
    <xf numFmtId="0" fontId="0" fillId="36" borderId="20" xfId="0" applyFill="1" applyBorder="1" applyAlignment="1">
      <alignment horizontal="left"/>
    </xf>
    <xf numFmtId="0" fontId="0" fillId="0" borderId="20" xfId="0" applyBorder="1" applyAlignment="1">
      <alignment horizontal="left"/>
    </xf>
    <xf numFmtId="0" fontId="0" fillId="0" borderId="20" xfId="0" applyFont="1" applyBorder="1" applyAlignment="1">
      <alignment horizontal="left"/>
    </xf>
    <xf numFmtId="0" fontId="12" fillId="0" borderId="21" xfId="0" applyFont="1" applyBorder="1" applyAlignment="1">
      <alignment/>
    </xf>
    <xf numFmtId="0" fontId="0" fillId="0" borderId="22" xfId="0" applyFont="1" applyBorder="1" applyAlignment="1">
      <alignment horizontal="left"/>
    </xf>
    <xf numFmtId="0" fontId="0" fillId="37" borderId="19" xfId="0" applyFont="1" applyFill="1" applyBorder="1" applyAlignment="1">
      <alignment/>
    </xf>
    <xf numFmtId="0" fontId="0" fillId="37" borderId="21" xfId="0" applyFont="1" applyFill="1" applyBorder="1" applyAlignment="1">
      <alignment/>
    </xf>
    <xf numFmtId="0" fontId="0" fillId="0" borderId="20" xfId="0" applyFont="1" applyBorder="1" applyAlignment="1">
      <alignment/>
    </xf>
    <xf numFmtId="0" fontId="0" fillId="36" borderId="19" xfId="0" applyFill="1" applyBorder="1" applyAlignment="1">
      <alignment/>
    </xf>
    <xf numFmtId="0" fontId="0" fillId="0" borderId="20" xfId="0" applyBorder="1" applyAlignment="1">
      <alignment/>
    </xf>
    <xf numFmtId="0" fontId="0" fillId="0" borderId="22" xfId="0" applyFont="1" applyBorder="1" applyAlignment="1">
      <alignment/>
    </xf>
    <xf numFmtId="0" fontId="0" fillId="0" borderId="23" xfId="0" applyFont="1" applyBorder="1" applyAlignment="1">
      <alignment/>
    </xf>
    <xf numFmtId="0" fontId="0" fillId="0" borderId="24" xfId="0" applyFont="1" applyBorder="1" applyAlignment="1">
      <alignment/>
    </xf>
    <xf numFmtId="0" fontId="0" fillId="0" borderId="25" xfId="0" applyBorder="1" applyAlignment="1">
      <alignment/>
    </xf>
    <xf numFmtId="0" fontId="12" fillId="0" borderId="24" xfId="0" applyFont="1" applyBorder="1" applyAlignment="1">
      <alignment/>
    </xf>
    <xf numFmtId="0" fontId="12" fillId="0" borderId="26" xfId="0" applyFont="1" applyBorder="1" applyAlignment="1">
      <alignment/>
    </xf>
    <xf numFmtId="0" fontId="12" fillId="0" borderId="25" xfId="0" applyFont="1" applyBorder="1" applyAlignment="1">
      <alignment/>
    </xf>
    <xf numFmtId="0" fontId="12" fillId="0" borderId="0" xfId="0" applyFont="1" applyBorder="1" applyAlignment="1">
      <alignment wrapText="1"/>
    </xf>
    <xf numFmtId="0" fontId="12" fillId="0" borderId="27" xfId="0" applyFont="1" applyBorder="1" applyAlignment="1">
      <alignment wrapText="1"/>
    </xf>
    <xf numFmtId="0" fontId="12" fillId="0" borderId="28" xfId="0" applyFont="1" applyBorder="1" applyAlignment="1">
      <alignment wrapText="1"/>
    </xf>
    <xf numFmtId="0" fontId="0" fillId="36" borderId="21" xfId="0" applyFill="1" applyBorder="1" applyAlignment="1">
      <alignment/>
    </xf>
    <xf numFmtId="0" fontId="0" fillId="36" borderId="18" xfId="0" applyFont="1" applyFill="1" applyBorder="1" applyAlignment="1">
      <alignment/>
    </xf>
    <xf numFmtId="0" fontId="0" fillId="0" borderId="22" xfId="0" applyBorder="1" applyAlignment="1">
      <alignment/>
    </xf>
    <xf numFmtId="0" fontId="0" fillId="37" borderId="19" xfId="0" applyFont="1" applyFill="1" applyBorder="1" applyAlignment="1">
      <alignment horizontal="right"/>
    </xf>
    <xf numFmtId="0" fontId="0" fillId="37" borderId="29" xfId="0" applyFill="1" applyBorder="1" applyAlignment="1">
      <alignment horizontal="right"/>
    </xf>
    <xf numFmtId="0" fontId="0" fillId="37" borderId="30" xfId="0" applyFill="1" applyBorder="1" applyAlignment="1">
      <alignment horizontal="right"/>
    </xf>
    <xf numFmtId="0" fontId="0" fillId="37" borderId="29" xfId="0" applyFont="1" applyFill="1" applyBorder="1" applyAlignment="1">
      <alignment horizontal="right"/>
    </xf>
    <xf numFmtId="0" fontId="0" fillId="37" borderId="30" xfId="0" applyFont="1" applyFill="1" applyBorder="1" applyAlignment="1">
      <alignment horizontal="right"/>
    </xf>
    <xf numFmtId="0" fontId="0" fillId="38" borderId="24" xfId="0" applyFill="1" applyBorder="1" applyAlignment="1">
      <alignment horizontal="center"/>
    </xf>
    <xf numFmtId="0" fontId="0" fillId="38" borderId="31" xfId="0" applyFill="1" applyBorder="1" applyAlignment="1">
      <alignment horizontal="center"/>
    </xf>
    <xf numFmtId="0" fontId="0" fillId="35" borderId="0" xfId="0" applyFill="1" applyBorder="1" applyAlignment="1">
      <alignment/>
    </xf>
    <xf numFmtId="0" fontId="0" fillId="35" borderId="0" xfId="0" applyFill="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18" fillId="35" borderId="0" xfId="0" applyFont="1" applyFill="1" applyBorder="1" applyAlignment="1">
      <alignment/>
    </xf>
    <xf numFmtId="0" fontId="0" fillId="0" borderId="0" xfId="0" applyFill="1" applyAlignment="1" applyProtection="1">
      <alignment/>
      <protection/>
    </xf>
    <xf numFmtId="0" fontId="0" fillId="0" borderId="39" xfId="0" applyBorder="1" applyAlignment="1">
      <alignment horizontal="right"/>
    </xf>
    <xf numFmtId="0" fontId="10" fillId="0" borderId="0" xfId="42" applyFont="1" applyFill="1" applyBorder="1" applyAlignment="1" applyProtection="1">
      <alignment/>
      <protection/>
    </xf>
    <xf numFmtId="0" fontId="12" fillId="0" borderId="35" xfId="0" applyFont="1" applyBorder="1" applyAlignment="1">
      <alignment horizontal="right"/>
    </xf>
    <xf numFmtId="0" fontId="19" fillId="0" borderId="0" xfId="0" applyFont="1" applyFill="1" applyBorder="1" applyAlignment="1">
      <alignment vertical="center" wrapText="1"/>
    </xf>
    <xf numFmtId="0" fontId="0" fillId="0" borderId="0" xfId="0" applyFill="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0" xfId="0" applyAlignment="1">
      <alignment vertical="center"/>
    </xf>
    <xf numFmtId="0" fontId="0" fillId="0" borderId="0" xfId="0" applyFill="1" applyAlignment="1" applyProtection="1">
      <alignment vertical="center"/>
      <protection/>
    </xf>
    <xf numFmtId="0" fontId="5" fillId="0" borderId="0" xfId="42" applyFont="1" applyFill="1" applyBorder="1" applyAlignment="1" applyProtection="1">
      <alignment wrapText="1"/>
      <protection/>
    </xf>
    <xf numFmtId="0" fontId="5" fillId="0" borderId="0" xfId="42" applyFont="1" applyFill="1" applyBorder="1" applyAlignment="1" applyProtection="1">
      <alignment horizontal="right" vertical="top"/>
      <protection/>
    </xf>
    <xf numFmtId="0" fontId="8" fillId="35" borderId="0" xfId="0" applyFont="1" applyFill="1" applyBorder="1" applyAlignment="1">
      <alignment/>
    </xf>
    <xf numFmtId="0" fontId="8" fillId="35" borderId="0" xfId="0" applyFont="1" applyFill="1" applyBorder="1" applyAlignment="1">
      <alignment vertical="center"/>
    </xf>
    <xf numFmtId="0" fontId="8" fillId="35" borderId="0" xfId="0" applyFont="1" applyFill="1" applyAlignment="1">
      <alignment/>
    </xf>
    <xf numFmtId="0" fontId="0" fillId="0" borderId="27" xfId="0" applyFill="1" applyBorder="1" applyAlignment="1" applyProtection="1">
      <alignment horizontal="center" vertical="top" wrapText="1"/>
      <protection locked="0"/>
    </xf>
    <xf numFmtId="4" fontId="0" fillId="0" borderId="27" xfId="0" applyNumberFormat="1" applyFill="1" applyBorder="1" applyAlignment="1" applyProtection="1">
      <alignment horizontal="right"/>
      <protection locked="0"/>
    </xf>
    <xf numFmtId="0" fontId="0" fillId="0" borderId="40" xfId="0" applyBorder="1" applyAlignment="1">
      <alignment/>
    </xf>
    <xf numFmtId="0" fontId="8" fillId="35" borderId="0" xfId="0" applyFont="1" applyFill="1" applyBorder="1" applyAlignment="1">
      <alignment horizontal="left" vertical="top"/>
    </xf>
    <xf numFmtId="0" fontId="10" fillId="0" borderId="0" xfId="42" applyFont="1" applyFill="1" applyBorder="1" applyAlignment="1" applyProtection="1">
      <alignment horizontal="left" vertical="top"/>
      <protection/>
    </xf>
    <xf numFmtId="0" fontId="0" fillId="0" borderId="34" xfId="0" applyBorder="1" applyAlignment="1">
      <alignment horizontal="left" vertical="top"/>
    </xf>
    <xf numFmtId="0" fontId="0" fillId="0" borderId="35" xfId="0" applyBorder="1" applyAlignment="1">
      <alignment horizontal="left" vertical="top"/>
    </xf>
    <xf numFmtId="0" fontId="0" fillId="0" borderId="0" xfId="0" applyAlignment="1">
      <alignment horizontal="left" vertical="top"/>
    </xf>
    <xf numFmtId="0" fontId="0" fillId="0" borderId="0" xfId="0" applyFill="1" applyAlignment="1" applyProtection="1">
      <alignment horizontal="left" vertical="top"/>
      <protection/>
    </xf>
    <xf numFmtId="0" fontId="0" fillId="0" borderId="41" xfId="0" applyFill="1" applyBorder="1" applyAlignment="1" applyProtection="1">
      <alignment horizontal="center" vertical="center" wrapText="1"/>
      <protection/>
    </xf>
    <xf numFmtId="0" fontId="0" fillId="0" borderId="42" xfId="0" applyFill="1" applyBorder="1" applyAlignment="1" applyProtection="1">
      <alignment horizontal="center" vertical="center" wrapText="1"/>
      <protection/>
    </xf>
    <xf numFmtId="0" fontId="0" fillId="0" borderId="43" xfId="0" applyFill="1" applyBorder="1" applyAlignment="1" applyProtection="1">
      <alignment horizontal="center" vertical="center" wrapText="1"/>
      <protection/>
    </xf>
    <xf numFmtId="0" fontId="0" fillId="0" borderId="44" xfId="0" applyFill="1" applyBorder="1" applyAlignment="1" applyProtection="1">
      <alignment horizontal="center" vertical="center" wrapText="1"/>
      <protection/>
    </xf>
    <xf numFmtId="0" fontId="0" fillId="39" borderId="10" xfId="0" applyNumberFormat="1" applyFill="1" applyBorder="1" applyAlignment="1" applyProtection="1">
      <alignment horizontal="left" vertical="top" wrapText="1" indent="1"/>
      <protection locked="0"/>
    </xf>
    <xf numFmtId="0" fontId="10" fillId="40" borderId="45" xfId="42" applyFont="1" applyFill="1" applyBorder="1" applyAlignment="1" applyProtection="1">
      <alignment horizontal="center" vertical="top" wrapText="1"/>
      <protection locked="0"/>
    </xf>
    <xf numFmtId="0" fontId="10" fillId="40" borderId="46" xfId="42" applyFont="1" applyFill="1" applyBorder="1" applyAlignment="1" applyProtection="1">
      <alignment horizontal="center" vertical="top" wrapText="1"/>
      <protection locked="0"/>
    </xf>
    <xf numFmtId="0" fontId="10" fillId="40" borderId="47" xfId="42" applyFont="1" applyFill="1" applyBorder="1" applyAlignment="1" applyProtection="1">
      <alignment horizontal="center" vertical="top" wrapText="1"/>
      <protection locked="0"/>
    </xf>
    <xf numFmtId="0" fontId="0" fillId="0" borderId="48" xfId="0" applyFill="1" applyBorder="1" applyAlignment="1" applyProtection="1">
      <alignment vertical="center" wrapText="1"/>
      <protection/>
    </xf>
    <xf numFmtId="0" fontId="0" fillId="0" borderId="10" xfId="0" applyFill="1" applyBorder="1" applyAlignment="1" applyProtection="1">
      <alignment vertical="center" wrapText="1"/>
      <protection/>
    </xf>
    <xf numFmtId="0" fontId="0" fillId="0" borderId="49" xfId="0" applyFill="1" applyBorder="1" applyAlignment="1" applyProtection="1">
      <alignment vertical="center" wrapText="1"/>
      <protection/>
    </xf>
    <xf numFmtId="0" fontId="0" fillId="0" borderId="50" xfId="0" applyFill="1" applyBorder="1" applyAlignment="1" applyProtection="1">
      <alignment horizontal="center" vertical="center" wrapText="1"/>
      <protection/>
    </xf>
    <xf numFmtId="0" fontId="0" fillId="0" borderId="51" xfId="0" applyFill="1" applyBorder="1" applyAlignment="1" applyProtection="1">
      <alignment vertical="center" wrapText="1"/>
      <protection/>
    </xf>
    <xf numFmtId="0" fontId="0" fillId="39" borderId="52" xfId="0" applyNumberFormat="1" applyFill="1" applyBorder="1" applyAlignment="1" applyProtection="1">
      <alignment horizontal="center" vertical="center" wrapText="1"/>
      <protection locked="0"/>
    </xf>
    <xf numFmtId="0" fontId="12" fillId="0" borderId="53" xfId="57" applyFont="1" applyFill="1" applyBorder="1" applyAlignment="1" applyProtection="1">
      <alignment horizontal="center" vertical="center" wrapText="1"/>
      <protection/>
    </xf>
    <xf numFmtId="0" fontId="1" fillId="0" borderId="54" xfId="57" applyNumberFormat="1" applyFont="1" applyFill="1" applyBorder="1" applyAlignment="1" applyProtection="1">
      <alignment horizontal="center" vertical="center" wrapText="1"/>
      <protection locked="0"/>
    </xf>
    <xf numFmtId="14" fontId="1" fillId="0" borderId="54" xfId="57" applyNumberFormat="1" applyFont="1" applyFill="1" applyBorder="1" applyAlignment="1" applyProtection="1">
      <alignment horizontal="center" vertical="center" wrapText="1"/>
      <protection locked="0"/>
    </xf>
    <xf numFmtId="0" fontId="0" fillId="41" borderId="55" xfId="57" applyNumberFormat="1" applyFill="1" applyBorder="1" applyAlignment="1" applyProtection="1">
      <alignment horizontal="center" vertical="center" wrapText="1"/>
      <protection/>
    </xf>
    <xf numFmtId="14" fontId="0" fillId="42" borderId="55" xfId="0" applyNumberFormat="1" applyFill="1" applyBorder="1" applyAlignment="1" applyProtection="1">
      <alignment horizontal="center" vertical="center"/>
      <protection locked="0"/>
    </xf>
    <xf numFmtId="0" fontId="11" fillId="0" borderId="0" xfId="0" applyFont="1" applyAlignment="1">
      <alignment/>
    </xf>
    <xf numFmtId="0" fontId="40" fillId="0" borderId="10" xfId="42" applyBorder="1" applyAlignment="1" applyProtection="1" quotePrefix="1">
      <alignment horizontal="center" vertical="center" wrapText="1"/>
      <protection/>
    </xf>
    <xf numFmtId="0" fontId="0" fillId="0" borderId="10" xfId="0" applyFont="1" applyBorder="1" applyAlignment="1">
      <alignment wrapText="1"/>
    </xf>
    <xf numFmtId="0" fontId="0" fillId="0" borderId="10" xfId="0" applyFont="1" applyBorder="1" applyAlignment="1">
      <alignment horizontal="center" vertical="center" wrapText="1"/>
    </xf>
    <xf numFmtId="0" fontId="10" fillId="0" borderId="0" xfId="42" applyFont="1" applyFill="1" applyBorder="1" applyAlignment="1" applyProtection="1">
      <alignment/>
      <protection/>
    </xf>
    <xf numFmtId="0" fontId="0" fillId="0" borderId="28" xfId="57" applyFill="1" applyBorder="1" applyAlignment="1" applyProtection="1">
      <alignment horizontal="center" vertical="center" wrapText="1"/>
      <protection/>
    </xf>
    <xf numFmtId="0" fontId="0" fillId="0" borderId="28" xfId="57" applyNumberFormat="1" applyFill="1" applyBorder="1" applyAlignment="1" applyProtection="1">
      <alignment horizontal="center" vertical="center" wrapText="1"/>
      <protection/>
    </xf>
    <xf numFmtId="14" fontId="0" fillId="0" borderId="28" xfId="0" applyNumberFormat="1" applyFill="1" applyBorder="1" applyAlignment="1" applyProtection="1">
      <alignment horizontal="right"/>
      <protection/>
    </xf>
    <xf numFmtId="0" fontId="0" fillId="0" borderId="28" xfId="0" applyNumberFormat="1" applyFill="1" applyBorder="1" applyAlignment="1" applyProtection="1">
      <alignment horizontal="left" vertical="center"/>
      <protection/>
    </xf>
    <xf numFmtId="0" fontId="0" fillId="0" borderId="27" xfId="57" applyFill="1" applyBorder="1" applyAlignment="1" applyProtection="1">
      <alignment horizontal="center" vertical="center" wrapText="1"/>
      <protection/>
    </xf>
    <xf numFmtId="0" fontId="0" fillId="0" borderId="27" xfId="57" applyNumberFormat="1" applyFill="1" applyBorder="1" applyAlignment="1" applyProtection="1">
      <alignment horizontal="center" vertical="center" wrapText="1"/>
      <protection/>
    </xf>
    <xf numFmtId="14" fontId="0" fillId="0" borderId="27" xfId="0" applyNumberFormat="1" applyFill="1" applyBorder="1" applyAlignment="1" applyProtection="1">
      <alignment horizontal="right"/>
      <protection/>
    </xf>
    <xf numFmtId="0" fontId="0" fillId="0" borderId="27" xfId="0" applyNumberFormat="1" applyFill="1" applyBorder="1" applyAlignment="1" applyProtection="1">
      <alignment horizontal="left" vertical="center"/>
      <protection/>
    </xf>
    <xf numFmtId="0" fontId="0" fillId="42" borderId="55" xfId="0" applyNumberFormat="1" applyFill="1" applyBorder="1" applyAlignment="1" applyProtection="1">
      <alignment horizontal="left" vertical="center" wrapText="1" indent="1"/>
      <protection locked="0"/>
    </xf>
    <xf numFmtId="0" fontId="10" fillId="40" borderId="24" xfId="42" applyFont="1" applyFill="1" applyBorder="1" applyAlignment="1" applyProtection="1">
      <alignment horizontal="center" vertical="top" wrapText="1"/>
      <protection locked="0"/>
    </xf>
    <xf numFmtId="0" fontId="10" fillId="40" borderId="26" xfId="42" applyFont="1" applyFill="1" applyBorder="1" applyAlignment="1" applyProtection="1">
      <alignment horizontal="left" vertical="top" wrapText="1"/>
      <protection locked="0"/>
    </xf>
    <xf numFmtId="0" fontId="10" fillId="40" borderId="26" xfId="42" applyFont="1" applyFill="1" applyBorder="1" applyAlignment="1" applyProtection="1">
      <alignment horizontal="center" vertical="top" wrapText="1"/>
      <protection locked="0"/>
    </xf>
    <xf numFmtId="0" fontId="10" fillId="40" borderId="25" xfId="42" applyFont="1" applyFill="1" applyBorder="1" applyAlignment="1" applyProtection="1">
      <alignment horizontal="center" vertical="top" wrapText="1"/>
      <protection locked="0"/>
    </xf>
    <xf numFmtId="0" fontId="10" fillId="40" borderId="56" xfId="42" applyFont="1" applyFill="1" applyBorder="1" applyAlignment="1" applyProtection="1">
      <alignment horizontal="center" vertical="top" wrapText="1"/>
      <protection locked="0"/>
    </xf>
    <xf numFmtId="0" fontId="0" fillId="0" borderId="34" xfId="0" applyFont="1" applyBorder="1" applyAlignment="1">
      <alignment/>
    </xf>
    <xf numFmtId="0" fontId="0" fillId="0" borderId="35" xfId="0" applyFont="1" applyBorder="1" applyAlignment="1">
      <alignment/>
    </xf>
    <xf numFmtId="0" fontId="0" fillId="0" borderId="0" xfId="0" applyFont="1" applyFill="1" applyAlignment="1" applyProtection="1">
      <alignment/>
      <protection/>
    </xf>
    <xf numFmtId="0" fontId="0" fillId="39" borderId="57" xfId="0" applyNumberFormat="1" applyFill="1" applyBorder="1" applyAlignment="1" applyProtection="1">
      <alignment horizontal="center" vertical="center" wrapText="1"/>
      <protection locked="0"/>
    </xf>
    <xf numFmtId="0" fontId="0" fillId="39" borderId="58" xfId="0" applyNumberFormat="1" applyFill="1" applyBorder="1" applyAlignment="1" applyProtection="1">
      <alignment horizontal="center" vertical="center" wrapText="1"/>
      <protection locked="0"/>
    </xf>
    <xf numFmtId="0" fontId="0" fillId="39" borderId="10" xfId="0" applyNumberFormat="1" applyFill="1" applyBorder="1" applyAlignment="1" applyProtection="1">
      <alignment horizontal="left" vertical="center" wrapText="1" indent="1"/>
      <protection locked="0"/>
    </xf>
    <xf numFmtId="0" fontId="10" fillId="40" borderId="59" xfId="42" applyFont="1" applyFill="1" applyBorder="1" applyAlignment="1" applyProtection="1">
      <alignment horizontal="center" vertical="top" wrapText="1"/>
      <protection locked="0"/>
    </xf>
    <xf numFmtId="14" fontId="5" fillId="0" borderId="10" xfId="0" applyNumberFormat="1" applyFont="1" applyFill="1" applyBorder="1" applyAlignment="1" applyProtection="1">
      <alignment horizontal="left" vertical="center" wrapText="1" indent="1"/>
      <protection/>
    </xf>
    <xf numFmtId="0" fontId="0" fillId="39" borderId="60" xfId="0" applyNumberFormat="1" applyFill="1" applyBorder="1" applyAlignment="1" applyProtection="1">
      <alignment horizontal="center" vertical="center" wrapText="1"/>
      <protection locked="0"/>
    </xf>
    <xf numFmtId="14" fontId="5" fillId="39" borderId="52" xfId="0" applyNumberFormat="1" applyFont="1" applyFill="1" applyBorder="1" applyAlignment="1" applyProtection="1">
      <alignment horizontal="center" vertical="center" wrapText="1"/>
      <protection locked="0"/>
    </xf>
    <xf numFmtId="0" fontId="0" fillId="38" borderId="31" xfId="0" applyFill="1" applyBorder="1" applyAlignment="1">
      <alignment horizontal="left"/>
    </xf>
    <xf numFmtId="0" fontId="0" fillId="37" borderId="61" xfId="0" applyFill="1" applyBorder="1" applyAlignment="1">
      <alignment horizontal="left"/>
    </xf>
    <xf numFmtId="0" fontId="0" fillId="37" borderId="29" xfId="0" applyFill="1" applyBorder="1" applyAlignment="1">
      <alignment horizontal="left"/>
    </xf>
    <xf numFmtId="0" fontId="0" fillId="37" borderId="30" xfId="0" applyFill="1" applyBorder="1" applyAlignment="1">
      <alignment horizontal="left"/>
    </xf>
    <xf numFmtId="0" fontId="0" fillId="0" borderId="62" xfId="0" applyFont="1" applyBorder="1" applyAlignment="1">
      <alignment/>
    </xf>
    <xf numFmtId="0" fontId="0" fillId="0" borderId="59" xfId="0" applyFont="1" applyBorder="1" applyAlignment="1">
      <alignment horizontal="center" vertical="center"/>
    </xf>
    <xf numFmtId="0" fontId="0" fillId="0" borderId="59" xfId="0" applyFont="1" applyBorder="1" applyAlignment="1">
      <alignment/>
    </xf>
    <xf numFmtId="0" fontId="0" fillId="0" borderId="63" xfId="0" applyFont="1" applyBorder="1" applyAlignment="1">
      <alignment/>
    </xf>
    <xf numFmtId="0" fontId="0" fillId="0" borderId="64" xfId="0" applyFont="1" applyBorder="1" applyAlignment="1">
      <alignment/>
    </xf>
    <xf numFmtId="0" fontId="0" fillId="0" borderId="65" xfId="0" applyFont="1" applyBorder="1" applyAlignment="1">
      <alignment/>
    </xf>
    <xf numFmtId="0" fontId="0" fillId="0" borderId="66" xfId="0" applyFont="1" applyBorder="1" applyAlignment="1">
      <alignment/>
    </xf>
    <xf numFmtId="0" fontId="0" fillId="0" borderId="67" xfId="0" applyFont="1" applyBorder="1" applyAlignment="1">
      <alignment horizontal="center" vertical="center"/>
    </xf>
    <xf numFmtId="0" fontId="0" fillId="0" borderId="67" xfId="0" applyFont="1" applyBorder="1" applyAlignment="1">
      <alignment/>
    </xf>
    <xf numFmtId="0" fontId="0" fillId="0" borderId="68" xfId="0" applyFont="1" applyBorder="1" applyAlignment="1">
      <alignment/>
    </xf>
    <xf numFmtId="0" fontId="0" fillId="0" borderId="0" xfId="0" applyFont="1" applyFill="1" applyBorder="1" applyAlignment="1">
      <alignment horizontal="center" vertical="center" wrapText="1"/>
    </xf>
    <xf numFmtId="0" fontId="1" fillId="0" borderId="0" xfId="58" applyNumberFormat="1" applyFont="1" applyFill="1" applyBorder="1" applyAlignment="1" applyProtection="1">
      <alignment horizontal="left" vertical="center" wrapText="1"/>
      <protection locked="0"/>
    </xf>
    <xf numFmtId="0" fontId="5" fillId="0" borderId="0" xfId="58" applyNumberFormat="1" applyFont="1" applyFill="1" applyBorder="1" applyAlignment="1" applyProtection="1">
      <alignment horizontal="left" vertical="center" wrapText="1"/>
      <protection locked="0"/>
    </xf>
    <xf numFmtId="0" fontId="12" fillId="0" borderId="0" xfId="0" applyFont="1" applyAlignment="1">
      <alignment horizontal="right"/>
    </xf>
    <xf numFmtId="0" fontId="6" fillId="33" borderId="0" xfId="63" applyFont="1" applyFill="1" applyBorder="1" applyAlignment="1" applyProtection="1">
      <alignment horizontal="right" vertical="top" wrapText="1"/>
      <protection/>
    </xf>
    <xf numFmtId="0" fontId="12" fillId="0" borderId="0" xfId="0" applyFont="1" applyFill="1" applyBorder="1" applyAlignment="1">
      <alignment horizontal="center" wrapText="1"/>
    </xf>
    <xf numFmtId="0" fontId="0" fillId="0" borderId="0" xfId="0" applyBorder="1" applyAlignment="1">
      <alignment horizontal="center"/>
    </xf>
    <xf numFmtId="0" fontId="19" fillId="0" borderId="0" xfId="0" applyFont="1" applyFill="1" applyBorder="1" applyAlignment="1">
      <alignment horizontal="center" vertical="center" wrapText="1"/>
    </xf>
    <xf numFmtId="0" fontId="6" fillId="33" borderId="0" xfId="61" applyFont="1" applyFill="1" applyBorder="1" applyAlignment="1" applyProtection="1">
      <alignment horizontal="center" vertical="center" wrapText="1"/>
      <protection/>
    </xf>
    <xf numFmtId="0" fontId="5" fillId="33" borderId="69" xfId="61" applyFont="1" applyFill="1" applyBorder="1" applyAlignment="1" applyProtection="1">
      <alignment horizontal="center" vertical="center" wrapText="1"/>
      <protection/>
    </xf>
    <xf numFmtId="0" fontId="5" fillId="33" borderId="0" xfId="61" applyFont="1" applyFill="1" applyBorder="1" applyAlignment="1" applyProtection="1">
      <alignment horizontal="center" vertical="center" wrapText="1"/>
      <protection/>
    </xf>
    <xf numFmtId="14" fontId="5" fillId="33" borderId="0" xfId="62" applyNumberFormat="1" applyFont="1" applyFill="1" applyBorder="1" applyAlignment="1" applyProtection="1">
      <alignment horizontal="center" vertical="center" wrapText="1"/>
      <protection/>
    </xf>
    <xf numFmtId="0" fontId="4" fillId="0" borderId="0" xfId="61" applyFont="1" applyFill="1" applyBorder="1" applyAlignment="1" applyProtection="1">
      <alignment horizontal="center" vertical="center" wrapText="1"/>
      <protection/>
    </xf>
    <xf numFmtId="0" fontId="5" fillId="39" borderId="70" xfId="62" applyNumberFormat="1" applyFont="1" applyFill="1" applyBorder="1" applyAlignment="1" applyProtection="1">
      <alignment horizontal="center" vertical="center" wrapText="1"/>
      <protection locked="0"/>
    </xf>
    <xf numFmtId="0" fontId="5" fillId="39" borderId="71" xfId="62" applyNumberFormat="1" applyFont="1" applyFill="1" applyBorder="1" applyAlignment="1" applyProtection="1">
      <alignment horizontal="center" vertical="center" wrapText="1"/>
      <protection locked="0"/>
    </xf>
    <xf numFmtId="0" fontId="5" fillId="41" borderId="72" xfId="62" applyNumberFormat="1" applyFont="1" applyFill="1" applyBorder="1" applyAlignment="1" applyProtection="1">
      <alignment horizontal="center" vertical="center" wrapText="1"/>
      <protection/>
    </xf>
    <xf numFmtId="0" fontId="5" fillId="41" borderId="73" xfId="62" applyNumberFormat="1" applyFont="1" applyFill="1" applyBorder="1" applyAlignment="1" applyProtection="1">
      <alignment horizontal="center" vertical="center" wrapText="1"/>
      <protection/>
    </xf>
    <xf numFmtId="49" fontId="5" fillId="41" borderId="70" xfId="62" applyNumberFormat="1" applyFont="1" applyFill="1" applyBorder="1" applyAlignment="1" applyProtection="1">
      <alignment horizontal="center" vertical="center" wrapText="1"/>
      <protection/>
    </xf>
    <xf numFmtId="49" fontId="5" fillId="41" borderId="71" xfId="62" applyNumberFormat="1" applyFont="1" applyFill="1" applyBorder="1" applyAlignment="1" applyProtection="1">
      <alignment horizontal="center" vertical="center" wrapText="1"/>
      <protection/>
    </xf>
    <xf numFmtId="49" fontId="5" fillId="41" borderId="74" xfId="62" applyNumberFormat="1" applyFont="1" applyFill="1" applyBorder="1" applyAlignment="1" applyProtection="1">
      <alignment horizontal="center" vertical="center" wrapText="1"/>
      <protection/>
    </xf>
    <xf numFmtId="49" fontId="5" fillId="41" borderId="75" xfId="62" applyNumberFormat="1" applyFont="1" applyFill="1" applyBorder="1" applyAlignment="1" applyProtection="1">
      <alignment horizontal="center" vertical="center" wrapText="1"/>
      <protection/>
    </xf>
    <xf numFmtId="0" fontId="6" fillId="0" borderId="15" xfId="61" applyFont="1" applyFill="1" applyBorder="1" applyAlignment="1" applyProtection="1">
      <alignment horizontal="center" vertical="center" wrapText="1"/>
      <protection/>
    </xf>
    <xf numFmtId="0" fontId="6" fillId="0" borderId="72" xfId="61" applyFont="1" applyFill="1" applyBorder="1" applyAlignment="1" applyProtection="1">
      <alignment horizontal="center" vertical="center" wrapText="1"/>
      <protection/>
    </xf>
    <xf numFmtId="0" fontId="6" fillId="0" borderId="73" xfId="61" applyFont="1" applyFill="1" applyBorder="1" applyAlignment="1" applyProtection="1">
      <alignment horizontal="center" vertical="center" wrapText="1"/>
      <protection/>
    </xf>
    <xf numFmtId="49" fontId="5" fillId="42" borderId="74" xfId="61" applyNumberFormat="1" applyFont="1" applyFill="1" applyBorder="1" applyAlignment="1" applyProtection="1">
      <alignment horizontal="center" vertical="center" wrapText="1"/>
      <protection locked="0"/>
    </xf>
    <xf numFmtId="49" fontId="5" fillId="42" borderId="75" xfId="61" applyNumberFormat="1" applyFont="1" applyFill="1" applyBorder="1" applyAlignment="1" applyProtection="1">
      <alignment horizontal="center" vertical="center" wrapText="1"/>
      <protection locked="0"/>
    </xf>
    <xf numFmtId="0" fontId="5" fillId="39" borderId="74" xfId="62" applyNumberFormat="1" applyFont="1" applyFill="1" applyBorder="1" applyAlignment="1" applyProtection="1">
      <alignment horizontal="center" vertical="center" wrapText="1"/>
      <protection locked="0"/>
    </xf>
    <xf numFmtId="0" fontId="5" fillId="39" borderId="75" xfId="62" applyNumberFormat="1" applyFont="1" applyFill="1" applyBorder="1" applyAlignment="1" applyProtection="1">
      <alignment horizontal="center" vertical="center" wrapText="1"/>
      <protection locked="0"/>
    </xf>
    <xf numFmtId="173" fontId="5" fillId="42" borderId="70" xfId="62" applyNumberFormat="1" applyFont="1" applyFill="1" applyBorder="1" applyAlignment="1" applyProtection="1">
      <alignment horizontal="center" vertical="center" wrapText="1"/>
      <protection locked="0"/>
    </xf>
    <xf numFmtId="173" fontId="5" fillId="42" borderId="71" xfId="62" applyNumberFormat="1" applyFont="1" applyFill="1" applyBorder="1" applyAlignment="1" applyProtection="1">
      <alignment horizontal="center" vertical="center" wrapText="1"/>
      <protection locked="0"/>
    </xf>
    <xf numFmtId="0" fontId="40" fillId="42" borderId="74" xfId="42" applyNumberFormat="1" applyFill="1" applyBorder="1" applyAlignment="1" applyProtection="1">
      <alignment horizontal="center" vertical="center" wrapText="1"/>
      <protection locked="0"/>
    </xf>
    <xf numFmtId="0" fontId="5" fillId="42" borderId="75" xfId="62" applyNumberFormat="1" applyFont="1" applyFill="1" applyBorder="1" applyAlignment="1" applyProtection="1">
      <alignment horizontal="center" vertical="center" wrapText="1"/>
      <protection locked="0"/>
    </xf>
    <xf numFmtId="0" fontId="6" fillId="33" borderId="15" xfId="61" applyFont="1" applyFill="1" applyBorder="1" applyAlignment="1" applyProtection="1">
      <alignment horizontal="center" vertical="center" wrapText="1"/>
      <protection/>
    </xf>
    <xf numFmtId="0" fontId="6" fillId="33" borderId="72" xfId="61" applyFont="1" applyFill="1" applyBorder="1" applyAlignment="1" applyProtection="1">
      <alignment horizontal="center" vertical="center" wrapText="1"/>
      <protection/>
    </xf>
    <xf numFmtId="0" fontId="6" fillId="33" borderId="73" xfId="61" applyFont="1" applyFill="1" applyBorder="1" applyAlignment="1" applyProtection="1">
      <alignment horizontal="center" vertical="center" wrapText="1"/>
      <protection/>
    </xf>
    <xf numFmtId="0" fontId="5" fillId="39" borderId="71" xfId="61" applyNumberFormat="1" applyFont="1" applyFill="1" applyBorder="1" applyAlignment="1" applyProtection="1">
      <alignment horizontal="center" vertical="center" wrapText="1"/>
      <protection locked="0"/>
    </xf>
    <xf numFmtId="0" fontId="5" fillId="39" borderId="76" xfId="61" applyNumberFormat="1" applyFont="1" applyFill="1" applyBorder="1" applyAlignment="1" applyProtection="1">
      <alignment horizontal="center" vertical="center" wrapText="1"/>
      <protection locked="0"/>
    </xf>
    <xf numFmtId="0" fontId="5" fillId="39" borderId="74" xfId="61" applyNumberFormat="1" applyFont="1" applyFill="1" applyBorder="1" applyAlignment="1" applyProtection="1">
      <alignment horizontal="center" vertical="center" wrapText="1"/>
      <protection locked="0"/>
    </xf>
    <xf numFmtId="0" fontId="5" fillId="39" borderId="75" xfId="61" applyNumberFormat="1" applyFont="1" applyFill="1" applyBorder="1" applyAlignment="1" applyProtection="1">
      <alignment horizontal="center" vertical="center" wrapText="1"/>
      <protection locked="0"/>
    </xf>
    <xf numFmtId="0" fontId="5" fillId="42" borderId="70" xfId="62" applyNumberFormat="1" applyFont="1" applyFill="1" applyBorder="1" applyAlignment="1" applyProtection="1">
      <alignment horizontal="center" vertical="center" wrapText="1"/>
      <protection locked="0"/>
    </xf>
    <xf numFmtId="0" fontId="5" fillId="42" borderId="71" xfId="62" applyNumberFormat="1" applyFont="1" applyFill="1" applyBorder="1" applyAlignment="1" applyProtection="1">
      <alignment horizontal="center" vertical="center" wrapText="1"/>
      <protection locked="0"/>
    </xf>
    <xf numFmtId="0" fontId="19" fillId="35" borderId="18" xfId="0" applyFont="1" applyFill="1" applyBorder="1" applyAlignment="1">
      <alignment horizontal="center" vertical="top" wrapText="1"/>
    </xf>
    <xf numFmtId="0" fontId="19" fillId="35" borderId="27" xfId="0" applyFont="1" applyFill="1" applyBorder="1" applyAlignment="1">
      <alignment horizontal="center" vertical="top" wrapText="1"/>
    </xf>
    <xf numFmtId="0" fontId="19" fillId="35" borderId="23" xfId="0" applyFont="1" applyFill="1" applyBorder="1" applyAlignment="1">
      <alignment horizontal="center" vertical="top" wrapText="1"/>
    </xf>
    <xf numFmtId="0" fontId="19" fillId="35" borderId="19" xfId="0" applyFont="1" applyFill="1" applyBorder="1" applyAlignment="1">
      <alignment horizontal="center" vertical="center"/>
    </xf>
    <xf numFmtId="0" fontId="19" fillId="35" borderId="0" xfId="0" applyFont="1" applyFill="1" applyBorder="1" applyAlignment="1">
      <alignment horizontal="center" vertical="center"/>
    </xf>
    <xf numFmtId="0" fontId="19" fillId="35" borderId="20" xfId="0" applyFont="1" applyFill="1" applyBorder="1" applyAlignment="1">
      <alignment horizontal="center" vertical="center"/>
    </xf>
    <xf numFmtId="0" fontId="0" fillId="35" borderId="21" xfId="0" applyFont="1" applyFill="1" applyBorder="1" applyAlignment="1">
      <alignment horizontal="center" wrapText="1"/>
    </xf>
    <xf numFmtId="0" fontId="0" fillId="35" borderId="28" xfId="0" applyFont="1" applyFill="1" applyBorder="1" applyAlignment="1">
      <alignment horizontal="center" wrapText="1"/>
    </xf>
    <xf numFmtId="0" fontId="0" fillId="35" borderId="22" xfId="0" applyFont="1" applyFill="1" applyBorder="1" applyAlignment="1">
      <alignment horizontal="center" wrapText="1"/>
    </xf>
    <xf numFmtId="0" fontId="5" fillId="0" borderId="0" xfId="42" applyFont="1" applyFill="1" applyBorder="1" applyAlignment="1" applyProtection="1">
      <alignment horizontal="left" vertical="top" wrapText="1"/>
      <protection/>
    </xf>
    <xf numFmtId="0" fontId="20" fillId="35" borderId="19" xfId="0" applyFont="1" applyFill="1" applyBorder="1" applyAlignment="1">
      <alignment horizontal="center" vertical="center"/>
    </xf>
    <xf numFmtId="0" fontId="20" fillId="35" borderId="0" xfId="0" applyFont="1" applyFill="1" applyBorder="1" applyAlignment="1">
      <alignment horizontal="center" vertical="center"/>
    </xf>
    <xf numFmtId="0" fontId="20" fillId="35" borderId="20" xfId="0" applyFont="1" applyFill="1" applyBorder="1" applyAlignment="1">
      <alignment horizontal="center" vertical="center"/>
    </xf>
    <xf numFmtId="4" fontId="0" fillId="39" borderId="77" xfId="0" applyNumberFormat="1" applyFill="1" applyBorder="1" applyAlignment="1" applyProtection="1">
      <alignment horizontal="right" vertical="center" wrapText="1"/>
      <protection locked="0"/>
    </xf>
    <xf numFmtId="4" fontId="0" fillId="39" borderId="78" xfId="0" applyNumberFormat="1" applyFill="1" applyBorder="1" applyAlignment="1" applyProtection="1">
      <alignment horizontal="right" vertical="center" wrapText="1"/>
      <protection locked="0"/>
    </xf>
    <xf numFmtId="0" fontId="0" fillId="0" borderId="62" xfId="0" applyFill="1" applyBorder="1" applyAlignment="1" applyProtection="1">
      <alignment horizontal="center" vertical="center" wrapText="1"/>
      <protection/>
    </xf>
    <xf numFmtId="0" fontId="0" fillId="0" borderId="46" xfId="0" applyFill="1" applyBorder="1" applyAlignment="1" applyProtection="1">
      <alignment horizontal="center" vertical="center" wrapText="1"/>
      <protection/>
    </xf>
    <xf numFmtId="4" fontId="0" fillId="41" borderId="77" xfId="0" applyNumberFormat="1" applyFill="1" applyBorder="1" applyAlignment="1" applyProtection="1">
      <alignment horizontal="right" vertical="center"/>
      <protection/>
    </xf>
    <xf numFmtId="4" fontId="0" fillId="41" borderId="78" xfId="0" applyNumberFormat="1" applyFill="1" applyBorder="1" applyAlignment="1" applyProtection="1">
      <alignment horizontal="right" vertical="center"/>
      <protection/>
    </xf>
    <xf numFmtId="0" fontId="0" fillId="39" borderId="77" xfId="0" applyNumberFormat="1" applyFill="1" applyBorder="1" applyAlignment="1" applyProtection="1">
      <alignment horizontal="center" vertical="center" wrapText="1"/>
      <protection locked="0"/>
    </xf>
    <xf numFmtId="0" fontId="0" fillId="39" borderId="78" xfId="0" applyNumberFormat="1" applyFill="1" applyBorder="1" applyAlignment="1" applyProtection="1">
      <alignment horizontal="center" vertical="center" wrapText="1"/>
      <protection locked="0"/>
    </xf>
    <xf numFmtId="0" fontId="0" fillId="35" borderId="19" xfId="0" applyFill="1" applyBorder="1" applyAlignment="1">
      <alignment horizontal="center" wrapText="1"/>
    </xf>
    <xf numFmtId="0" fontId="0" fillId="35" borderId="0" xfId="0" applyFill="1" applyBorder="1" applyAlignment="1">
      <alignment horizontal="center" wrapText="1"/>
    </xf>
    <xf numFmtId="0" fontId="0" fillId="35" borderId="20" xfId="0" applyFill="1" applyBorder="1" applyAlignment="1">
      <alignment horizontal="center" wrapText="1"/>
    </xf>
    <xf numFmtId="0" fontId="0" fillId="0" borderId="50" xfId="0" applyFill="1" applyBorder="1" applyAlignment="1" applyProtection="1">
      <alignment horizontal="center" vertical="center" wrapText="1"/>
      <protection/>
    </xf>
    <xf numFmtId="0" fontId="0" fillId="0" borderId="44" xfId="0" applyFill="1" applyBorder="1" applyAlignment="1" applyProtection="1">
      <alignment horizontal="center" vertical="center" wrapText="1"/>
      <protection/>
    </xf>
    <xf numFmtId="0" fontId="0" fillId="0" borderId="51" xfId="0" applyFill="1" applyBorder="1" applyAlignment="1" applyProtection="1">
      <alignment horizontal="left" vertical="center" wrapText="1"/>
      <protection/>
    </xf>
    <xf numFmtId="0" fontId="0" fillId="0" borderId="54" xfId="0" applyFill="1" applyBorder="1" applyAlignment="1" applyProtection="1">
      <alignment horizontal="left" vertical="center" wrapText="1"/>
      <protection/>
    </xf>
    <xf numFmtId="0" fontId="0" fillId="39" borderId="79" xfId="0" applyNumberFormat="1" applyFill="1" applyBorder="1" applyAlignment="1" applyProtection="1">
      <alignment horizontal="center" vertical="center" wrapText="1"/>
      <protection locked="0"/>
    </xf>
    <xf numFmtId="0" fontId="0" fillId="39" borderId="60" xfId="0" applyNumberFormat="1" applyFill="1" applyBorder="1" applyAlignment="1" applyProtection="1">
      <alignment horizontal="center" vertical="center" wrapText="1"/>
      <protection locked="0"/>
    </xf>
    <xf numFmtId="0" fontId="0" fillId="35" borderId="21" xfId="0" applyFill="1" applyBorder="1" applyAlignment="1">
      <alignment horizontal="center" wrapText="1"/>
    </xf>
    <xf numFmtId="0" fontId="0" fillId="35" borderId="28" xfId="0" applyFill="1" applyBorder="1" applyAlignment="1">
      <alignment horizontal="center" wrapText="1"/>
    </xf>
    <xf numFmtId="0" fontId="0" fillId="35" borderId="22" xfId="0" applyFill="1" applyBorder="1" applyAlignment="1">
      <alignment horizontal="center" wrapText="1"/>
    </xf>
    <xf numFmtId="0" fontId="0" fillId="42" borderId="24" xfId="0" applyNumberFormat="1" applyFill="1" applyBorder="1" applyAlignment="1" applyProtection="1">
      <alignment horizontal="left" vertical="center" wrapText="1"/>
      <protection locked="0"/>
    </xf>
    <xf numFmtId="0" fontId="0" fillId="42" borderId="26" xfId="0" applyNumberFormat="1" applyFill="1" applyBorder="1" applyAlignment="1" applyProtection="1">
      <alignment horizontal="left" vertical="center" wrapText="1"/>
      <protection locked="0"/>
    </xf>
    <xf numFmtId="0" fontId="0" fillId="42" borderId="25" xfId="0" applyNumberFormat="1" applyFill="1" applyBorder="1" applyAlignment="1" applyProtection="1">
      <alignment horizontal="left" vertical="center" wrapText="1"/>
      <protection locked="0"/>
    </xf>
    <xf numFmtId="0" fontId="0" fillId="0" borderId="50" xfId="57" applyFill="1" applyBorder="1" applyAlignment="1" applyProtection="1">
      <alignment horizontal="center" vertical="center" wrapText="1"/>
      <protection/>
    </xf>
    <xf numFmtId="0" fontId="0" fillId="0" borderId="80" xfId="57" applyFill="1" applyBorder="1" applyAlignment="1" applyProtection="1">
      <alignment horizontal="center" vertical="center" wrapText="1"/>
      <protection/>
    </xf>
    <xf numFmtId="14" fontId="1" fillId="0" borderId="67" xfId="57" applyNumberFormat="1" applyFont="1" applyFill="1" applyBorder="1" applyAlignment="1" applyProtection="1">
      <alignment horizontal="center" vertical="center" wrapText="1"/>
      <protection locked="0"/>
    </xf>
    <xf numFmtId="14" fontId="1" fillId="0" borderId="57" xfId="57" applyNumberFormat="1" applyFont="1" applyFill="1" applyBorder="1" applyAlignment="1" applyProtection="1">
      <alignment horizontal="center" vertical="center" wrapText="1"/>
      <protection locked="0"/>
    </xf>
    <xf numFmtId="0" fontId="0" fillId="42" borderId="81" xfId="0" applyNumberFormat="1" applyFill="1" applyBorder="1" applyAlignment="1" applyProtection="1">
      <alignment horizontal="center" vertical="center"/>
      <protection locked="0"/>
    </xf>
    <xf numFmtId="0" fontId="0" fillId="42" borderId="82" xfId="0" applyNumberFormat="1" applyFill="1" applyBorder="1" applyAlignment="1" applyProtection="1">
      <alignment horizontal="center" vertical="center"/>
      <protection locked="0"/>
    </xf>
    <xf numFmtId="0" fontId="12" fillId="0" borderId="83" xfId="57" applyNumberFormat="1" applyFont="1" applyFill="1" applyBorder="1" applyAlignment="1" applyProtection="1">
      <alignment vertical="center" wrapText="1"/>
      <protection locked="0"/>
    </xf>
    <xf numFmtId="0" fontId="12" fillId="0" borderId="60" xfId="57" applyNumberFormat="1" applyFont="1" applyFill="1" applyBorder="1" applyAlignment="1" applyProtection="1">
      <alignment vertical="center" wrapText="1"/>
      <protection locked="0"/>
    </xf>
    <xf numFmtId="0" fontId="0" fillId="0" borderId="84" xfId="57" applyFill="1" applyBorder="1" applyAlignment="1" applyProtection="1">
      <alignment horizontal="center" vertical="center" wrapText="1"/>
      <protection/>
    </xf>
    <xf numFmtId="14" fontId="1" fillId="0" borderId="47" xfId="57" applyNumberFormat="1" applyFont="1" applyFill="1" applyBorder="1" applyAlignment="1" applyProtection="1">
      <alignment horizontal="center" vertical="center" wrapText="1"/>
      <protection locked="0"/>
    </xf>
    <xf numFmtId="14" fontId="1" fillId="0" borderId="78" xfId="57" applyNumberFormat="1" applyFont="1" applyFill="1" applyBorder="1" applyAlignment="1" applyProtection="1">
      <alignment horizontal="center" vertical="center" wrapText="1"/>
      <protection locked="0"/>
    </xf>
    <xf numFmtId="0" fontId="0" fillId="41" borderId="81" xfId="0" applyNumberFormat="1" applyFill="1" applyBorder="1" applyAlignment="1" applyProtection="1">
      <alignment horizontal="left" vertical="center"/>
      <protection/>
    </xf>
    <xf numFmtId="0" fontId="0" fillId="41" borderId="82" xfId="0" applyNumberFormat="1" applyFill="1" applyBorder="1" applyAlignment="1" applyProtection="1">
      <alignment horizontal="left" vertical="center"/>
      <protection/>
    </xf>
    <xf numFmtId="0" fontId="19" fillId="0" borderId="0" xfId="0" applyFont="1" applyFill="1" applyBorder="1" applyAlignment="1">
      <alignment horizontal="center" wrapText="1"/>
    </xf>
  </cellXfs>
  <cellStyles count="6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2 2" xfId="53"/>
    <cellStyle name="Обычный 2" xfId="54"/>
    <cellStyle name="Обычный 2 2" xfId="55"/>
    <cellStyle name="Обычный 3" xfId="56"/>
    <cellStyle name="Обычный 4" xfId="57"/>
    <cellStyle name="Обычный_KV.ITOG.4.78(v1.0)" xfId="58"/>
    <cellStyle name="Обычный_PRIL1.ELECTR" xfId="59"/>
    <cellStyle name="Обычный_WARM.TOPL.Q1.2010" xfId="60"/>
    <cellStyle name="Обычный_ЖКУ_проект3" xfId="61"/>
    <cellStyle name="Обычный_форма 1 водопровод для орг" xfId="62"/>
    <cellStyle name="Обычный_Формы 2-РЭК и  3-РЭК " xfId="63"/>
    <cellStyle name="Followed Hyperlink" xfId="64"/>
    <cellStyle name="Плохой" xfId="65"/>
    <cellStyle name="Пояснение" xfId="66"/>
    <cellStyle name="Примечание" xfId="67"/>
    <cellStyle name="Percent" xfId="68"/>
    <cellStyle name="Связанная ячейка" xfId="69"/>
    <cellStyle name="Текст предупреждения" xfId="70"/>
    <cellStyle name="Comma" xfId="71"/>
    <cellStyle name="Comma [0]" xfId="72"/>
    <cellStyle name="Финансовый 3 8" xfId="73"/>
    <cellStyle name="Хороший"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10</xdr:row>
      <xdr:rowOff>133350</xdr:rowOff>
    </xdr:from>
    <xdr:to>
      <xdr:col>7</xdr:col>
      <xdr:colOff>0</xdr:colOff>
      <xdr:row>32</xdr:row>
      <xdr:rowOff>19050</xdr:rowOff>
    </xdr:to>
    <xdr:sp>
      <xdr:nvSpPr>
        <xdr:cNvPr id="1" name="Скругленный прямоугольник 1"/>
        <xdr:cNvSpPr>
          <a:spLocks/>
        </xdr:cNvSpPr>
      </xdr:nvSpPr>
      <xdr:spPr>
        <a:xfrm>
          <a:off x="1219200" y="1400175"/>
          <a:ext cx="6515100" cy="87630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581025</xdr:colOff>
      <xdr:row>6</xdr:row>
      <xdr:rowOff>142875</xdr:rowOff>
    </xdr:from>
    <xdr:to>
      <xdr:col>7</xdr:col>
      <xdr:colOff>19050</xdr:colOff>
      <xdr:row>9</xdr:row>
      <xdr:rowOff>9525</xdr:rowOff>
    </xdr:to>
    <xdr:sp>
      <xdr:nvSpPr>
        <xdr:cNvPr id="2" name="Скругленный прямоугольник 2"/>
        <xdr:cNvSpPr>
          <a:spLocks/>
        </xdr:cNvSpPr>
      </xdr:nvSpPr>
      <xdr:spPr>
        <a:xfrm>
          <a:off x="1190625" y="571500"/>
          <a:ext cx="6562725" cy="561975"/>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1028700</xdr:colOff>
      <xdr:row>5</xdr:row>
      <xdr:rowOff>152400</xdr:rowOff>
    </xdr:from>
    <xdr:to>
      <xdr:col>8</xdr:col>
      <xdr:colOff>19050</xdr:colOff>
      <xdr:row>6</xdr:row>
      <xdr:rowOff>371475</xdr:rowOff>
    </xdr:to>
    <xdr:sp>
      <xdr:nvSpPr>
        <xdr:cNvPr id="1" name="Скругленный прямоугольник 5"/>
        <xdr:cNvSpPr>
          <a:spLocks/>
        </xdr:cNvSpPr>
      </xdr:nvSpPr>
      <xdr:spPr>
        <a:xfrm>
          <a:off x="1028700" y="514350"/>
          <a:ext cx="6848475" cy="400050"/>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7</xdr:col>
      <xdr:colOff>28575</xdr:colOff>
      <xdr:row>18</xdr:row>
      <xdr:rowOff>180975</xdr:rowOff>
    </xdr:from>
    <xdr:to>
      <xdr:col>7</xdr:col>
      <xdr:colOff>466725</xdr:colOff>
      <xdr:row>20</xdr:row>
      <xdr:rowOff>0</xdr:rowOff>
    </xdr:to>
    <xdr:sp macro="[0]!Sheet_10.KindActivButton_click">
      <xdr:nvSpPr>
        <xdr:cNvPr id="2" name="Овал 18"/>
        <xdr:cNvSpPr>
          <a:spLocks/>
        </xdr:cNvSpPr>
      </xdr:nvSpPr>
      <xdr:spPr>
        <a:xfrm>
          <a:off x="7410450" y="4057650"/>
          <a:ext cx="438150" cy="361950"/>
        </a:xfrm>
        <a:prstGeom prst="ellipse">
          <a:avLst/>
        </a:prstGeom>
        <a:blipFill>
          <a:blip r:embed="rId1"/>
          <a:srcRect/>
          <a:stretch>
            <a:fillRect/>
          </a:stretch>
        </a:blipFill>
        <a:ln w="9525" cmpd="sng">
          <a:solidFill>
            <a:srgbClr val="000000">
              <a:alpha val="50195"/>
            </a:srgbClr>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fPrintsWithSheet="0"/>
  </xdr:twoCellAnchor>
  <xdr:twoCellAnchor>
    <xdr:from>
      <xdr:col>3</xdr:col>
      <xdr:colOff>466725</xdr:colOff>
      <xdr:row>10</xdr:row>
      <xdr:rowOff>180975</xdr:rowOff>
    </xdr:from>
    <xdr:to>
      <xdr:col>6</xdr:col>
      <xdr:colOff>2200275</xdr:colOff>
      <xdr:row>12</xdr:row>
      <xdr:rowOff>9525</xdr:rowOff>
    </xdr:to>
    <xdr:sp>
      <xdr:nvSpPr>
        <xdr:cNvPr id="3" name="AutoShape 1878"/>
        <xdr:cNvSpPr>
          <a:spLocks/>
        </xdr:cNvSpPr>
      </xdr:nvSpPr>
      <xdr:spPr>
        <a:xfrm>
          <a:off x="1514475" y="1571625"/>
          <a:ext cx="5857875" cy="523875"/>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4</xdr:col>
      <xdr:colOff>0</xdr:colOff>
      <xdr:row>13</xdr:row>
      <xdr:rowOff>9525</xdr:rowOff>
    </xdr:from>
    <xdr:to>
      <xdr:col>7</xdr:col>
      <xdr:colOff>0</xdr:colOff>
      <xdr:row>15</xdr:row>
      <xdr:rowOff>342900</xdr:rowOff>
    </xdr:to>
    <xdr:sp>
      <xdr:nvSpPr>
        <xdr:cNvPr id="4" name="AutoShape 1879"/>
        <xdr:cNvSpPr>
          <a:spLocks/>
        </xdr:cNvSpPr>
      </xdr:nvSpPr>
      <xdr:spPr>
        <a:xfrm>
          <a:off x="1524000" y="2286000"/>
          <a:ext cx="5857875" cy="1038225"/>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4</xdr:col>
      <xdr:colOff>0</xdr:colOff>
      <xdr:row>17</xdr:row>
      <xdr:rowOff>0</xdr:rowOff>
    </xdr:from>
    <xdr:to>
      <xdr:col>7</xdr:col>
      <xdr:colOff>0</xdr:colOff>
      <xdr:row>18</xdr:row>
      <xdr:rowOff>9525</xdr:rowOff>
    </xdr:to>
    <xdr:sp>
      <xdr:nvSpPr>
        <xdr:cNvPr id="5" name="AutoShape 1880"/>
        <xdr:cNvSpPr>
          <a:spLocks/>
        </xdr:cNvSpPr>
      </xdr:nvSpPr>
      <xdr:spPr>
        <a:xfrm>
          <a:off x="1524000" y="3524250"/>
          <a:ext cx="5857875" cy="361950"/>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4</xdr:col>
      <xdr:colOff>0</xdr:colOff>
      <xdr:row>19</xdr:row>
      <xdr:rowOff>0</xdr:rowOff>
    </xdr:from>
    <xdr:to>
      <xdr:col>7</xdr:col>
      <xdr:colOff>0</xdr:colOff>
      <xdr:row>20</xdr:row>
      <xdr:rowOff>9525</xdr:rowOff>
    </xdr:to>
    <xdr:sp>
      <xdr:nvSpPr>
        <xdr:cNvPr id="6" name="AutoShape 1881"/>
        <xdr:cNvSpPr>
          <a:spLocks/>
        </xdr:cNvSpPr>
      </xdr:nvSpPr>
      <xdr:spPr>
        <a:xfrm>
          <a:off x="1524000" y="4067175"/>
          <a:ext cx="5857875" cy="361950"/>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4</xdr:col>
      <xdr:colOff>0</xdr:colOff>
      <xdr:row>21</xdr:row>
      <xdr:rowOff>9525</xdr:rowOff>
    </xdr:from>
    <xdr:to>
      <xdr:col>7</xdr:col>
      <xdr:colOff>0</xdr:colOff>
      <xdr:row>23</xdr:row>
      <xdr:rowOff>0</xdr:rowOff>
    </xdr:to>
    <xdr:sp>
      <xdr:nvSpPr>
        <xdr:cNvPr id="7" name="AutoShape 1882"/>
        <xdr:cNvSpPr>
          <a:spLocks/>
        </xdr:cNvSpPr>
      </xdr:nvSpPr>
      <xdr:spPr>
        <a:xfrm>
          <a:off x="1524000" y="4619625"/>
          <a:ext cx="5857875" cy="628650"/>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4</xdr:col>
      <xdr:colOff>9525</xdr:colOff>
      <xdr:row>24</xdr:row>
      <xdr:rowOff>19050</xdr:rowOff>
    </xdr:from>
    <xdr:to>
      <xdr:col>7</xdr:col>
      <xdr:colOff>9525</xdr:colOff>
      <xdr:row>25</xdr:row>
      <xdr:rowOff>342900</xdr:rowOff>
    </xdr:to>
    <xdr:sp>
      <xdr:nvSpPr>
        <xdr:cNvPr id="8" name="AutoShape 1883"/>
        <xdr:cNvSpPr>
          <a:spLocks/>
        </xdr:cNvSpPr>
      </xdr:nvSpPr>
      <xdr:spPr>
        <a:xfrm>
          <a:off x="1533525" y="5457825"/>
          <a:ext cx="5857875" cy="695325"/>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4</xdr:col>
      <xdr:colOff>0</xdr:colOff>
      <xdr:row>27</xdr:row>
      <xdr:rowOff>9525</xdr:rowOff>
    </xdr:from>
    <xdr:to>
      <xdr:col>7</xdr:col>
      <xdr:colOff>0</xdr:colOff>
      <xdr:row>29</xdr:row>
      <xdr:rowOff>342900</xdr:rowOff>
    </xdr:to>
    <xdr:sp>
      <xdr:nvSpPr>
        <xdr:cNvPr id="9" name="AutoShape 1884"/>
        <xdr:cNvSpPr>
          <a:spLocks/>
        </xdr:cNvSpPr>
      </xdr:nvSpPr>
      <xdr:spPr>
        <a:xfrm>
          <a:off x="1524000" y="6362700"/>
          <a:ext cx="5857875" cy="914400"/>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4</xdr:col>
      <xdr:colOff>0</xdr:colOff>
      <xdr:row>31</xdr:row>
      <xdr:rowOff>9525</xdr:rowOff>
    </xdr:from>
    <xdr:to>
      <xdr:col>7</xdr:col>
      <xdr:colOff>0</xdr:colOff>
      <xdr:row>33</xdr:row>
      <xdr:rowOff>342900</xdr:rowOff>
    </xdr:to>
    <xdr:sp>
      <xdr:nvSpPr>
        <xdr:cNvPr id="10" name="AutoShape 1885"/>
        <xdr:cNvSpPr>
          <a:spLocks/>
        </xdr:cNvSpPr>
      </xdr:nvSpPr>
      <xdr:spPr>
        <a:xfrm>
          <a:off x="1524000" y="7486650"/>
          <a:ext cx="5857875" cy="971550"/>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4</xdr:col>
      <xdr:colOff>0</xdr:colOff>
      <xdr:row>34</xdr:row>
      <xdr:rowOff>180975</xdr:rowOff>
    </xdr:from>
    <xdr:to>
      <xdr:col>7</xdr:col>
      <xdr:colOff>0</xdr:colOff>
      <xdr:row>39</xdr:row>
      <xdr:rowOff>342900</xdr:rowOff>
    </xdr:to>
    <xdr:sp>
      <xdr:nvSpPr>
        <xdr:cNvPr id="11" name="AutoShape 1886"/>
        <xdr:cNvSpPr>
          <a:spLocks/>
        </xdr:cNvSpPr>
      </xdr:nvSpPr>
      <xdr:spPr>
        <a:xfrm>
          <a:off x="1524000" y="8648700"/>
          <a:ext cx="5857875" cy="1695450"/>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3</xdr:col>
      <xdr:colOff>9525</xdr:colOff>
      <xdr:row>9</xdr:row>
      <xdr:rowOff>133350</xdr:rowOff>
    </xdr:from>
    <xdr:to>
      <xdr:col>8</xdr:col>
      <xdr:colOff>9525</xdr:colOff>
      <xdr:row>41</xdr:row>
      <xdr:rowOff>133350</xdr:rowOff>
    </xdr:to>
    <xdr:sp>
      <xdr:nvSpPr>
        <xdr:cNvPr id="12" name="AutoShape 1887"/>
        <xdr:cNvSpPr>
          <a:spLocks/>
        </xdr:cNvSpPr>
      </xdr:nvSpPr>
      <xdr:spPr>
        <a:xfrm>
          <a:off x="1057275" y="1381125"/>
          <a:ext cx="6810375" cy="9248775"/>
        </a:xfrm>
        <a:prstGeom prst="roundRect">
          <a:avLst/>
        </a:prstGeom>
        <a:noFill/>
        <a:ln w="1587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4</xdr:row>
      <xdr:rowOff>133350</xdr:rowOff>
    </xdr:from>
    <xdr:to>
      <xdr:col>7</xdr:col>
      <xdr:colOff>609600</xdr:colOff>
      <xdr:row>7</xdr:row>
      <xdr:rowOff>19050</xdr:rowOff>
    </xdr:to>
    <xdr:sp>
      <xdr:nvSpPr>
        <xdr:cNvPr id="1" name="Скругленный прямоугольник 1"/>
        <xdr:cNvSpPr>
          <a:spLocks/>
        </xdr:cNvSpPr>
      </xdr:nvSpPr>
      <xdr:spPr>
        <a:xfrm>
          <a:off x="600075" y="276225"/>
          <a:ext cx="7724775" cy="419100"/>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_01">
    <tabColor rgb="FFFF0000"/>
  </sheetPr>
  <dimension ref="B1:AE50"/>
  <sheetViews>
    <sheetView showGridLines="0" zoomScale="85" zoomScaleNormal="85" zoomScalePageLayoutView="0" workbookViewId="0" topLeftCell="A1">
      <selection activeCell="A1" sqref="A1"/>
    </sheetView>
  </sheetViews>
  <sheetFormatPr defaultColWidth="9.140625" defaultRowHeight="11.25"/>
  <cols>
    <col min="1" max="1" width="9.140625" style="1" customWidth="1"/>
    <col min="2" max="2" width="17.140625" style="87" customWidth="1"/>
    <col min="3" max="3" width="25.28125" style="1" customWidth="1"/>
    <col min="4" max="4" width="12.8515625" style="1" customWidth="1"/>
    <col min="5" max="7" width="10.00390625" style="1" customWidth="1"/>
    <col min="8" max="8" width="11.00390625" style="1" customWidth="1"/>
    <col min="9" max="9" width="24.7109375" style="1" bestFit="1" customWidth="1"/>
    <col min="10" max="10" width="10.140625" style="1" customWidth="1"/>
    <col min="11" max="11" width="11.00390625" style="1" customWidth="1"/>
    <col min="12" max="12" width="52.57421875" style="1" bestFit="1" customWidth="1"/>
    <col min="13" max="22" width="11.57421875" style="1" customWidth="1"/>
    <col min="23" max="23" width="16.7109375" style="1" customWidth="1"/>
    <col min="24" max="29" width="16.00390625" style="1" customWidth="1"/>
    <col min="30" max="16384" width="9.140625" style="1" customWidth="1"/>
  </cols>
  <sheetData>
    <row r="1" spans="2:16" ht="12" thickBot="1">
      <c r="B1" s="93" t="s">
        <v>99</v>
      </c>
      <c r="C1" s="95" t="s">
        <v>317</v>
      </c>
      <c r="E1" s="123" t="s">
        <v>6</v>
      </c>
      <c r="F1" s="124" t="s">
        <v>168</v>
      </c>
      <c r="G1" s="124" t="s">
        <v>273</v>
      </c>
      <c r="I1" s="107" t="s">
        <v>2</v>
      </c>
      <c r="J1" s="108" t="s">
        <v>271</v>
      </c>
      <c r="L1" s="207" t="s">
        <v>367</v>
      </c>
      <c r="N1" s="92" t="s">
        <v>345</v>
      </c>
      <c r="P1" t="s">
        <v>357</v>
      </c>
    </row>
    <row r="2" spans="2:16" ht="15">
      <c r="B2" s="94" t="s">
        <v>0</v>
      </c>
      <c r="C2" s="95" t="s">
        <v>317</v>
      </c>
      <c r="E2" s="118">
        <v>2012</v>
      </c>
      <c r="F2" s="119" t="s">
        <v>169</v>
      </c>
      <c r="G2" s="121" t="s">
        <v>183</v>
      </c>
      <c r="I2" s="116" t="s">
        <v>266</v>
      </c>
      <c r="J2" s="106">
        <v>2</v>
      </c>
      <c r="L2" s="208" t="s">
        <v>368</v>
      </c>
      <c r="M2" s="1" t="s">
        <v>336</v>
      </c>
      <c r="N2" s="1" t="s">
        <v>337</v>
      </c>
      <c r="P2" s="178" t="s">
        <v>358</v>
      </c>
    </row>
    <row r="3" spans="2:16" ht="15.75" thickBot="1">
      <c r="B3" s="94" t="s">
        <v>26</v>
      </c>
      <c r="C3" s="95" t="s">
        <v>318</v>
      </c>
      <c r="E3" s="100">
        <v>2013</v>
      </c>
      <c r="F3" s="119" t="s">
        <v>170</v>
      </c>
      <c r="G3" s="119" t="s">
        <v>349</v>
      </c>
      <c r="I3" s="115" t="s">
        <v>20</v>
      </c>
      <c r="J3" s="105">
        <v>-1</v>
      </c>
      <c r="L3" s="209" t="s">
        <v>369</v>
      </c>
      <c r="M3" s="1" t="s">
        <v>336</v>
      </c>
      <c r="N3" t="s">
        <v>338</v>
      </c>
      <c r="P3" s="178" t="s">
        <v>352</v>
      </c>
    </row>
    <row r="4" spans="2:14" ht="12" thickBot="1">
      <c r="B4" s="94" t="s">
        <v>1</v>
      </c>
      <c r="C4" s="95" t="s">
        <v>372</v>
      </c>
      <c r="E4" s="100">
        <v>2014</v>
      </c>
      <c r="F4" s="119" t="s">
        <v>171</v>
      </c>
      <c r="G4" s="122" t="s">
        <v>184</v>
      </c>
      <c r="I4" s="103" t="s">
        <v>268</v>
      </c>
      <c r="J4" s="104">
        <v>2</v>
      </c>
      <c r="L4" s="209" t="s">
        <v>370</v>
      </c>
      <c r="M4" s="1" t="s">
        <v>336</v>
      </c>
      <c r="N4" s="1" t="s">
        <v>339</v>
      </c>
    </row>
    <row r="5" spans="2:14" ht="12" thickBot="1">
      <c r="B5" s="94" t="s">
        <v>19</v>
      </c>
      <c r="C5" s="96" t="s">
        <v>303</v>
      </c>
      <c r="E5" s="100">
        <v>2015</v>
      </c>
      <c r="F5" s="119" t="s">
        <v>172</v>
      </c>
      <c r="I5" s="103" t="s">
        <v>267</v>
      </c>
      <c r="J5" s="104">
        <v>2</v>
      </c>
      <c r="L5" s="210" t="s">
        <v>371</v>
      </c>
      <c r="M5" s="1" t="s">
        <v>336</v>
      </c>
      <c r="N5" s="1" t="s">
        <v>340</v>
      </c>
    </row>
    <row r="6" spans="2:14" ht="11.25">
      <c r="B6" s="94" t="s">
        <v>27</v>
      </c>
      <c r="C6" s="97" t="str">
        <f>Титульный!F14</f>
        <v>ООО "Газпром трансгаз Санкт-Петербург"</v>
      </c>
      <c r="E6" s="100">
        <v>2016</v>
      </c>
      <c r="F6" s="119" t="s">
        <v>173</v>
      </c>
      <c r="I6" s="103" t="s">
        <v>269</v>
      </c>
      <c r="J6" s="104">
        <v>2</v>
      </c>
      <c r="M6" s="1" t="s">
        <v>336</v>
      </c>
      <c r="N6" s="1" t="s">
        <v>341</v>
      </c>
    </row>
    <row r="7" spans="2:14" ht="11.25">
      <c r="B7" s="94" t="s">
        <v>28</v>
      </c>
      <c r="C7" s="97">
        <f>YEAR_PERIOD</f>
        <v>2017</v>
      </c>
      <c r="E7" s="100">
        <v>2017</v>
      </c>
      <c r="F7" s="119" t="s">
        <v>174</v>
      </c>
      <c r="I7" s="103" t="s">
        <v>270</v>
      </c>
      <c r="J7" s="104">
        <v>-1</v>
      </c>
      <c r="M7" s="1" t="s">
        <v>336</v>
      </c>
      <c r="N7" s="1" t="s">
        <v>342</v>
      </c>
    </row>
    <row r="8" spans="2:14" ht="11.25">
      <c r="B8" s="94" t="s">
        <v>30</v>
      </c>
      <c r="C8" s="96" t="s">
        <v>6</v>
      </c>
      <c r="E8" s="100">
        <v>2018</v>
      </c>
      <c r="F8" s="119" t="s">
        <v>175</v>
      </c>
      <c r="I8" s="103" t="s">
        <v>319</v>
      </c>
      <c r="J8" s="104">
        <v>2</v>
      </c>
      <c r="M8" s="1" t="s">
        <v>336</v>
      </c>
      <c r="N8" s="1" t="s">
        <v>343</v>
      </c>
    </row>
    <row r="9" spans="2:14" ht="12" thickBot="1">
      <c r="B9" s="98" t="s">
        <v>29</v>
      </c>
      <c r="C9" s="99" t="str">
        <f>PF</f>
        <v>Предложение организации</v>
      </c>
      <c r="E9" s="100">
        <v>2019</v>
      </c>
      <c r="F9" s="119" t="s">
        <v>176</v>
      </c>
      <c r="I9" s="103" t="s">
        <v>320</v>
      </c>
      <c r="J9" s="104">
        <v>2</v>
      </c>
      <c r="M9" s="1" t="s">
        <v>336</v>
      </c>
      <c r="N9" s="1" t="s">
        <v>344</v>
      </c>
    </row>
    <row r="10" spans="3:10" ht="12" thickBot="1">
      <c r="C10" s="39"/>
      <c r="E10" s="101">
        <v>2020</v>
      </c>
      <c r="F10" s="119" t="s">
        <v>177</v>
      </c>
      <c r="I10" s="103" t="s">
        <v>314</v>
      </c>
      <c r="J10" s="104">
        <v>2</v>
      </c>
    </row>
    <row r="11" spans="6:10" ht="12" thickBot="1">
      <c r="F11" s="119" t="s">
        <v>178</v>
      </c>
      <c r="I11" s="115" t="s">
        <v>272</v>
      </c>
      <c r="J11" s="117">
        <v>-1</v>
      </c>
    </row>
    <row r="12" ht="11.25">
      <c r="F12" s="119" t="s">
        <v>179</v>
      </c>
    </row>
    <row r="13" ht="12" thickBot="1">
      <c r="F13" s="120" t="s">
        <v>180</v>
      </c>
    </row>
    <row r="14" ht="12" thickBot="1"/>
    <row r="15" spans="2:5" ht="12" thickBot="1">
      <c r="B15" s="109" t="s">
        <v>295</v>
      </c>
      <c r="C15" s="110" t="s">
        <v>283</v>
      </c>
      <c r="D15" s="110" t="s">
        <v>294</v>
      </c>
      <c r="E15" s="111" t="s">
        <v>24</v>
      </c>
    </row>
    <row r="16" spans="2:5" ht="22.5">
      <c r="B16" s="93" t="s">
        <v>27</v>
      </c>
      <c r="C16" s="113" t="s">
        <v>3</v>
      </c>
      <c r="D16" s="113" t="s">
        <v>272</v>
      </c>
      <c r="E16" s="106">
        <v>2</v>
      </c>
    </row>
    <row r="17" spans="2:5" ht="11.25">
      <c r="B17" s="94" t="s">
        <v>274</v>
      </c>
      <c r="C17" s="112" t="s">
        <v>4</v>
      </c>
      <c r="D17" s="112" t="s">
        <v>272</v>
      </c>
      <c r="E17" s="102">
        <v>2</v>
      </c>
    </row>
    <row r="18" spans="2:5" ht="11.25">
      <c r="B18" s="94" t="s">
        <v>275</v>
      </c>
      <c r="C18" s="112" t="s">
        <v>5</v>
      </c>
      <c r="D18" s="112" t="s">
        <v>272</v>
      </c>
      <c r="E18" s="102">
        <v>2</v>
      </c>
    </row>
    <row r="19" spans="2:5" ht="11.25">
      <c r="B19" s="94" t="s">
        <v>276</v>
      </c>
      <c r="C19" s="112" t="s">
        <v>6</v>
      </c>
      <c r="D19" s="112" t="s">
        <v>272</v>
      </c>
      <c r="E19" s="102">
        <v>2</v>
      </c>
    </row>
    <row r="20" spans="2:5" ht="11.25">
      <c r="B20" s="94" t="s">
        <v>29</v>
      </c>
      <c r="C20" s="112" t="s">
        <v>25</v>
      </c>
      <c r="D20" s="112" t="s">
        <v>272</v>
      </c>
      <c r="E20" s="102">
        <v>2</v>
      </c>
    </row>
    <row r="21" spans="2:31" ht="11.25">
      <c r="B21" s="94" t="s">
        <v>313</v>
      </c>
      <c r="C21" s="112" t="s">
        <v>312</v>
      </c>
      <c r="D21" s="112" t="s">
        <v>272</v>
      </c>
      <c r="E21" s="102">
        <v>2</v>
      </c>
      <c r="M21" s="61"/>
      <c r="N21" s="61"/>
      <c r="O21" s="61"/>
      <c r="P21" s="61"/>
      <c r="Q21" s="61"/>
      <c r="R21" s="67"/>
      <c r="S21" s="60"/>
      <c r="T21" s="60"/>
      <c r="U21" s="60"/>
      <c r="V21" s="68"/>
      <c r="W21" s="68"/>
      <c r="X21" s="60"/>
      <c r="Y21" s="60"/>
      <c r="Z21" s="60"/>
      <c r="AA21" s="60"/>
      <c r="AB21" s="60"/>
      <c r="AC21" s="60"/>
      <c r="AD21" s="60"/>
      <c r="AE21" s="60"/>
    </row>
    <row r="22" spans="2:5" ht="11.25">
      <c r="B22" s="94" t="s">
        <v>277</v>
      </c>
      <c r="C22" s="112" t="s">
        <v>284</v>
      </c>
      <c r="D22" s="112" t="s">
        <v>272</v>
      </c>
      <c r="E22" s="102">
        <v>2</v>
      </c>
    </row>
    <row r="23" spans="2:9" ht="11.25">
      <c r="B23" s="94" t="s">
        <v>278</v>
      </c>
      <c r="C23" s="112" t="s">
        <v>285</v>
      </c>
      <c r="D23" s="112" t="s">
        <v>272</v>
      </c>
      <c r="E23" s="102">
        <v>2</v>
      </c>
      <c r="I23" s="66"/>
    </row>
    <row r="24" spans="2:9" ht="22.5">
      <c r="B24" s="94" t="s">
        <v>280</v>
      </c>
      <c r="C24" s="112" t="s">
        <v>287</v>
      </c>
      <c r="D24" s="112" t="s">
        <v>272</v>
      </c>
      <c r="E24" s="102">
        <v>2</v>
      </c>
      <c r="I24" s="66"/>
    </row>
    <row r="25" spans="2:5" ht="11.25">
      <c r="B25" s="94" t="s">
        <v>279</v>
      </c>
      <c r="C25" s="112" t="s">
        <v>286</v>
      </c>
      <c r="D25" s="112" t="s">
        <v>272</v>
      </c>
      <c r="E25" s="102">
        <v>2</v>
      </c>
    </row>
    <row r="26" spans="2:5" ht="11.25">
      <c r="B26" s="94" t="s">
        <v>359</v>
      </c>
      <c r="C26" s="112" t="s">
        <v>351</v>
      </c>
      <c r="D26" s="112" t="s">
        <v>272</v>
      </c>
      <c r="E26" s="102">
        <v>2</v>
      </c>
    </row>
    <row r="27" spans="2:5" ht="22.5">
      <c r="B27" s="94" t="s">
        <v>360</v>
      </c>
      <c r="C27" s="112" t="s">
        <v>315</v>
      </c>
      <c r="D27" s="112" t="s">
        <v>314</v>
      </c>
      <c r="E27" s="102">
        <v>2</v>
      </c>
    </row>
    <row r="28" spans="2:5" ht="22.5">
      <c r="B28" s="94" t="s">
        <v>361</v>
      </c>
      <c r="C28" s="112" t="s">
        <v>316</v>
      </c>
      <c r="D28" s="112" t="s">
        <v>314</v>
      </c>
      <c r="E28" s="102">
        <v>2</v>
      </c>
    </row>
    <row r="29" spans="2:5" ht="22.5">
      <c r="B29" s="94" t="s">
        <v>362</v>
      </c>
      <c r="C29" s="112" t="s">
        <v>354</v>
      </c>
      <c r="D29" s="112" t="s">
        <v>314</v>
      </c>
      <c r="E29" s="102">
        <v>2</v>
      </c>
    </row>
    <row r="30" spans="2:5" ht="11.25">
      <c r="B30" s="94" t="s">
        <v>281</v>
      </c>
      <c r="C30" s="112" t="s">
        <v>288</v>
      </c>
      <c r="D30" s="112" t="s">
        <v>272</v>
      </c>
      <c r="E30" s="102">
        <v>1</v>
      </c>
    </row>
    <row r="31" spans="2:5" ht="11.25">
      <c r="B31" s="94" t="s">
        <v>282</v>
      </c>
      <c r="C31" s="112" t="s">
        <v>289</v>
      </c>
      <c r="D31" s="112" t="s">
        <v>272</v>
      </c>
      <c r="E31" s="102">
        <v>1</v>
      </c>
    </row>
    <row r="32" spans="2:31" ht="11.25">
      <c r="B32" s="94" t="s">
        <v>292</v>
      </c>
      <c r="C32" s="112" t="s">
        <v>290</v>
      </c>
      <c r="D32" s="112" t="s">
        <v>272</v>
      </c>
      <c r="E32" s="102">
        <v>1</v>
      </c>
      <c r="L32" s="221"/>
      <c r="M32" s="61"/>
      <c r="N32" s="61"/>
      <c r="O32" s="61"/>
      <c r="P32" s="61"/>
      <c r="Q32" s="61"/>
      <c r="R32" s="62"/>
      <c r="S32" s="62"/>
      <c r="T32" s="62"/>
      <c r="U32" s="62"/>
      <c r="V32" s="62"/>
      <c r="W32" s="62"/>
      <c r="X32" s="62"/>
      <c r="Y32" s="62"/>
      <c r="Z32" s="62"/>
      <c r="AA32" s="62"/>
      <c r="AB32" s="62"/>
      <c r="AC32" s="62"/>
      <c r="AD32" s="62"/>
      <c r="AE32" s="62"/>
    </row>
    <row r="33" spans="2:31" ht="12" thickBot="1">
      <c r="B33" s="98" t="s">
        <v>293</v>
      </c>
      <c r="C33" s="114" t="s">
        <v>291</v>
      </c>
      <c r="D33" s="114" t="s">
        <v>272</v>
      </c>
      <c r="E33" s="105">
        <v>1</v>
      </c>
      <c r="L33" s="221"/>
      <c r="M33" s="61"/>
      <c r="N33" s="61"/>
      <c r="O33" s="61"/>
      <c r="P33" s="61"/>
      <c r="Q33" s="61"/>
      <c r="R33" s="62"/>
      <c r="S33" s="62"/>
      <c r="T33" s="62"/>
      <c r="U33" s="62"/>
      <c r="V33" s="62"/>
      <c r="W33" s="62"/>
      <c r="X33" s="62"/>
      <c r="Y33" s="62"/>
      <c r="Z33" s="62"/>
      <c r="AA33" s="62"/>
      <c r="AB33" s="62"/>
      <c r="AC33" s="62"/>
      <c r="AD33" s="62"/>
      <c r="AE33" s="62"/>
    </row>
    <row r="34" spans="2:31" ht="12" thickBot="1">
      <c r="B34" s="98"/>
      <c r="C34" s="114"/>
      <c r="D34" s="112"/>
      <c r="E34" s="102"/>
      <c r="L34" s="221"/>
      <c r="M34" s="61"/>
      <c r="N34" s="61"/>
      <c r="O34" s="61"/>
      <c r="P34" s="61"/>
      <c r="Q34" s="61"/>
      <c r="R34" s="67"/>
      <c r="S34" s="60"/>
      <c r="T34" s="60"/>
      <c r="U34" s="60"/>
      <c r="V34" s="68"/>
      <c r="W34" s="68"/>
      <c r="X34" s="60"/>
      <c r="Y34" s="60"/>
      <c r="Z34" s="60"/>
      <c r="AA34" s="60"/>
      <c r="AB34" s="60"/>
      <c r="AC34" s="60"/>
      <c r="AD34" s="60"/>
      <c r="AE34" s="60"/>
    </row>
    <row r="35" spans="8:29" ht="11.25">
      <c r="H35" s="221"/>
      <c r="I35" s="59"/>
      <c r="K35" s="61"/>
      <c r="L35" s="61"/>
      <c r="M35" s="61"/>
      <c r="N35" s="61"/>
      <c r="O35" s="61"/>
      <c r="P35" s="62"/>
      <c r="Q35" s="62"/>
      <c r="R35" s="62"/>
      <c r="S35" s="62"/>
      <c r="T35" s="62"/>
      <c r="U35" s="62"/>
      <c r="V35" s="62"/>
      <c r="W35" s="62"/>
      <c r="X35" s="62"/>
      <c r="Y35" s="62"/>
      <c r="Z35" s="62"/>
      <c r="AA35" s="62"/>
      <c r="AB35" s="62"/>
      <c r="AC35" s="62"/>
    </row>
    <row r="36" spans="7:29" ht="11.25">
      <c r="G36" s="59"/>
      <c r="H36" s="221"/>
      <c r="I36" s="59"/>
      <c r="K36" s="64"/>
      <c r="L36" s="64"/>
      <c r="M36" s="64"/>
      <c r="N36" s="64"/>
      <c r="O36" s="64"/>
      <c r="P36" s="65"/>
      <c r="Q36" s="65"/>
      <c r="R36" s="65"/>
      <c r="S36" s="65"/>
      <c r="T36" s="65"/>
      <c r="U36" s="65"/>
      <c r="V36" s="65"/>
      <c r="W36" s="65"/>
      <c r="X36" s="65"/>
      <c r="Y36" s="65"/>
      <c r="Z36" s="65"/>
      <c r="AA36" s="65"/>
      <c r="AB36" s="65"/>
      <c r="AC36" s="65"/>
    </row>
    <row r="37" spans="7:29" ht="11.25">
      <c r="G37" s="63"/>
      <c r="H37" s="221"/>
      <c r="I37" s="66"/>
      <c r="K37" s="64"/>
      <c r="L37" s="64"/>
      <c r="M37" s="64"/>
      <c r="N37" s="64"/>
      <c r="O37" s="64"/>
      <c r="P37" s="65"/>
      <c r="Q37" s="65"/>
      <c r="R37" s="65"/>
      <c r="S37" s="65"/>
      <c r="T37" s="65"/>
      <c r="U37" s="65"/>
      <c r="V37" s="65"/>
      <c r="W37" s="65"/>
      <c r="X37" s="65"/>
      <c r="Y37" s="65"/>
      <c r="Z37" s="65"/>
      <c r="AA37" s="65"/>
      <c r="AB37" s="65"/>
      <c r="AC37" s="65"/>
    </row>
    <row r="38" spans="7:29" ht="11.25">
      <c r="G38" s="63"/>
      <c r="H38" s="221"/>
      <c r="K38" s="61"/>
      <c r="L38" s="61"/>
      <c r="M38" s="61"/>
      <c r="N38" s="61"/>
      <c r="O38" s="61"/>
      <c r="P38" s="67"/>
      <c r="Q38" s="60"/>
      <c r="R38" s="60"/>
      <c r="S38" s="60"/>
      <c r="T38" s="68"/>
      <c r="U38" s="68"/>
      <c r="V38" s="60"/>
      <c r="W38" s="60"/>
      <c r="X38" s="60"/>
      <c r="Y38" s="60"/>
      <c r="Z38" s="60"/>
      <c r="AA38" s="60"/>
      <c r="AB38" s="60"/>
      <c r="AC38" s="60"/>
    </row>
    <row r="39" spans="7:29" ht="11.25">
      <c r="G39" s="66"/>
      <c r="H39" s="58"/>
      <c r="K39" s="60"/>
      <c r="L39" s="60"/>
      <c r="M39" s="60"/>
      <c r="N39" s="60"/>
      <c r="O39" s="60"/>
      <c r="P39" s="62"/>
      <c r="Q39" s="62"/>
      <c r="R39" s="62"/>
      <c r="S39" s="62"/>
      <c r="T39" s="62"/>
      <c r="U39" s="62"/>
      <c r="V39" s="62"/>
      <c r="W39" s="62"/>
      <c r="X39" s="62"/>
      <c r="Y39" s="62"/>
      <c r="Z39" s="62"/>
      <c r="AA39" s="62"/>
      <c r="AB39" s="62"/>
      <c r="AC39" s="62"/>
    </row>
    <row r="40" spans="7:29" ht="11.25">
      <c r="G40" s="58"/>
      <c r="H40" s="69"/>
      <c r="K40" s="61"/>
      <c r="L40" s="61"/>
      <c r="M40" s="61"/>
      <c r="N40" s="61"/>
      <c r="O40" s="61"/>
      <c r="P40" s="62"/>
      <c r="Q40" s="62"/>
      <c r="R40" s="62"/>
      <c r="S40" s="62"/>
      <c r="T40" s="62"/>
      <c r="U40" s="62"/>
      <c r="V40" s="62"/>
      <c r="W40" s="62"/>
      <c r="X40" s="62"/>
      <c r="Y40" s="62"/>
      <c r="Z40" s="62"/>
      <c r="AA40" s="62"/>
      <c r="AB40" s="62"/>
      <c r="AC40" s="62"/>
    </row>
    <row r="41" spans="7:29" ht="11.25">
      <c r="G41" s="59"/>
      <c r="H41" s="69"/>
      <c r="K41" s="64"/>
      <c r="L41" s="64"/>
      <c r="M41" s="64"/>
      <c r="N41" s="64"/>
      <c r="O41" s="64"/>
      <c r="P41" s="65"/>
      <c r="Q41" s="65"/>
      <c r="R41" s="65"/>
      <c r="S41" s="65"/>
      <c r="T41" s="65"/>
      <c r="U41" s="65"/>
      <c r="V41" s="65"/>
      <c r="W41" s="65"/>
      <c r="X41" s="65"/>
      <c r="Y41" s="65"/>
      <c r="Z41" s="65"/>
      <c r="AA41" s="65"/>
      <c r="AB41" s="65"/>
      <c r="AC41" s="65"/>
    </row>
    <row r="42" spans="7:29" ht="11.25">
      <c r="G42" s="63"/>
      <c r="H42" s="69"/>
      <c r="K42" s="64"/>
      <c r="L42" s="64"/>
      <c r="M42" s="64"/>
      <c r="N42" s="64"/>
      <c r="O42" s="64"/>
      <c r="P42" s="65"/>
      <c r="Q42" s="65"/>
      <c r="R42" s="65"/>
      <c r="S42" s="65"/>
      <c r="T42" s="65"/>
      <c r="U42" s="65"/>
      <c r="V42" s="65"/>
      <c r="W42" s="65"/>
      <c r="X42" s="65"/>
      <c r="Y42" s="65"/>
      <c r="Z42" s="65"/>
      <c r="AA42" s="65"/>
      <c r="AB42" s="65"/>
      <c r="AC42" s="65"/>
    </row>
    <row r="43" spans="7:29" ht="11.25">
      <c r="G43" s="63"/>
      <c r="H43" s="69"/>
      <c r="K43" s="61"/>
      <c r="L43" s="61"/>
      <c r="M43" s="61"/>
      <c r="N43" s="61"/>
      <c r="O43" s="61"/>
      <c r="P43" s="67"/>
      <c r="Q43" s="60"/>
      <c r="R43" s="60"/>
      <c r="S43" s="60"/>
      <c r="T43" s="68"/>
      <c r="U43" s="68"/>
      <c r="V43" s="60"/>
      <c r="W43" s="60"/>
      <c r="X43" s="60"/>
      <c r="Y43" s="60"/>
      <c r="Z43" s="60"/>
      <c r="AA43" s="60"/>
      <c r="AB43" s="60"/>
      <c r="AC43" s="60"/>
    </row>
    <row r="44" spans="7:29" ht="11.25">
      <c r="G44" s="66"/>
      <c r="H44" s="69"/>
      <c r="K44" s="60"/>
      <c r="L44" s="60"/>
      <c r="M44" s="60"/>
      <c r="N44" s="60"/>
      <c r="O44" s="60"/>
      <c r="P44" s="62"/>
      <c r="Q44" s="62"/>
      <c r="R44" s="62"/>
      <c r="S44" s="62"/>
      <c r="T44" s="62"/>
      <c r="U44" s="62"/>
      <c r="V44" s="62"/>
      <c r="W44" s="62"/>
      <c r="X44" s="62"/>
      <c r="Y44" s="62"/>
      <c r="Z44" s="62"/>
      <c r="AA44" s="62"/>
      <c r="AB44" s="62"/>
      <c r="AC44" s="62"/>
    </row>
    <row r="45" spans="7:29" ht="11.25">
      <c r="G45" s="58"/>
      <c r="H45" s="69"/>
      <c r="K45" s="61"/>
      <c r="L45" s="61"/>
      <c r="M45" s="61"/>
      <c r="N45" s="61"/>
      <c r="O45" s="61"/>
      <c r="P45" s="62"/>
      <c r="Q45" s="62"/>
      <c r="R45" s="62"/>
      <c r="S45" s="62"/>
      <c r="T45" s="62"/>
      <c r="U45" s="62"/>
      <c r="V45" s="62"/>
      <c r="W45" s="62"/>
      <c r="X45" s="62"/>
      <c r="Y45" s="62"/>
      <c r="Z45" s="62"/>
      <c r="AA45" s="62"/>
      <c r="AB45" s="62"/>
      <c r="AC45" s="62"/>
    </row>
    <row r="46" spans="7:29" ht="11.25">
      <c r="G46" s="59"/>
      <c r="H46" s="69"/>
      <c r="K46" s="64"/>
      <c r="L46" s="64"/>
      <c r="M46" s="64"/>
      <c r="N46" s="64"/>
      <c r="O46" s="64"/>
      <c r="P46" s="65"/>
      <c r="Q46" s="65"/>
      <c r="R46" s="65"/>
      <c r="S46" s="65"/>
      <c r="T46" s="65"/>
      <c r="U46" s="65"/>
      <c r="V46" s="65"/>
      <c r="W46" s="65"/>
      <c r="X46" s="65"/>
      <c r="Y46" s="65"/>
      <c r="Z46" s="65"/>
      <c r="AA46" s="65"/>
      <c r="AB46" s="65"/>
      <c r="AC46" s="65"/>
    </row>
    <row r="47" spans="7:29" ht="11.25">
      <c r="G47" s="63"/>
      <c r="H47" s="69"/>
      <c r="K47" s="64"/>
      <c r="L47" s="64"/>
      <c r="M47" s="64"/>
      <c r="N47" s="64"/>
      <c r="O47" s="64"/>
      <c r="P47" s="65"/>
      <c r="Q47" s="65"/>
      <c r="R47" s="65"/>
      <c r="S47" s="65"/>
      <c r="T47" s="65"/>
      <c r="U47" s="65"/>
      <c r="V47" s="65"/>
      <c r="W47" s="65"/>
      <c r="X47" s="65"/>
      <c r="Y47" s="65"/>
      <c r="Z47" s="65"/>
      <c r="AA47" s="65"/>
      <c r="AB47" s="65"/>
      <c r="AC47" s="65"/>
    </row>
    <row r="48" spans="7:29" ht="11.25">
      <c r="G48" s="63"/>
      <c r="H48" s="69"/>
      <c r="K48" s="61"/>
      <c r="L48" s="61"/>
      <c r="M48" s="61"/>
      <c r="N48" s="61"/>
      <c r="O48" s="61"/>
      <c r="P48" s="67"/>
      <c r="Q48" s="60"/>
      <c r="R48" s="60"/>
      <c r="S48" s="60"/>
      <c r="T48" s="68"/>
      <c r="U48" s="68"/>
      <c r="V48" s="60"/>
      <c r="W48" s="60"/>
      <c r="X48" s="60"/>
      <c r="Y48" s="60"/>
      <c r="Z48" s="60"/>
      <c r="AA48" s="60"/>
      <c r="AB48" s="60"/>
      <c r="AC48" s="60"/>
    </row>
    <row r="49" spans="7:29" ht="11.25">
      <c r="G49" s="66"/>
      <c r="H49" s="69"/>
      <c r="K49" s="61"/>
      <c r="L49" s="61"/>
      <c r="M49" s="61"/>
      <c r="N49" s="61"/>
      <c r="O49" s="61"/>
      <c r="P49" s="62"/>
      <c r="Q49" s="62"/>
      <c r="R49" s="62"/>
      <c r="S49" s="62"/>
      <c r="T49" s="62"/>
      <c r="U49" s="62"/>
      <c r="V49" s="62"/>
      <c r="W49" s="62"/>
      <c r="X49" s="62"/>
      <c r="Y49" s="62"/>
      <c r="Z49" s="62"/>
      <c r="AA49" s="62"/>
      <c r="AB49" s="62"/>
      <c r="AC49" s="62"/>
    </row>
    <row r="50" ht="11.25">
      <c r="G50" s="58"/>
    </row>
  </sheetData>
  <sheetProtection formatColumns="0" formatRows="0"/>
  <mergeCells count="2">
    <mergeCell ref="L32:L34"/>
    <mergeCell ref="H35:H38"/>
  </mergeCells>
  <dataValidations count="2">
    <dataValidation allowBlank="1" showInputMessage="1" showErrorMessage="1" error="Допускается ввод только положительных действительных чисел!" sqref="K41:O42 G37:G38 K36:O37 G42:G43 G47:G48 K46:O47"/>
    <dataValidation type="decimal" operator="greaterThanOrEqual" allowBlank="1" showErrorMessage="1" error="Допускается ввод значений больших или равных 0" sqref="P41:AC42 P36:AC37 P46:AC47">
      <formula1>0</formula1>
    </dataValidation>
  </dataValidation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Лист13"/>
  <dimension ref="D6:H14"/>
  <sheetViews>
    <sheetView showGridLines="0" zoomScalePageLayoutView="0" workbookViewId="0" topLeftCell="C4">
      <selection activeCell="E12" sqref="E12"/>
    </sheetView>
  </sheetViews>
  <sheetFormatPr defaultColWidth="9.140625" defaultRowHeight="11.25"/>
  <cols>
    <col min="1" max="2" width="0" style="1" hidden="1" customWidth="1"/>
    <col min="3" max="4" width="9.140625" style="1" customWidth="1"/>
    <col min="5" max="5" width="22.140625" style="55" customWidth="1"/>
    <col min="6" max="6" width="59.28125" style="1" customWidth="1"/>
    <col min="7" max="7" width="16.00390625" style="55" customWidth="1"/>
    <col min="8" max="16384" width="9.140625" style="1" customWidth="1"/>
  </cols>
  <sheetData>
    <row r="1" ht="11.25" hidden="1"/>
    <row r="2" ht="11.25" hidden="1"/>
    <row r="3" ht="11.25" hidden="1"/>
    <row r="6" spans="4:8" s="92" customFormat="1" ht="12.75">
      <c r="D6" s="311" t="s">
        <v>21</v>
      </c>
      <c r="E6" s="311"/>
      <c r="F6" s="311"/>
      <c r="G6" s="311"/>
      <c r="H6" s="311"/>
    </row>
    <row r="7" spans="4:8" s="92" customFormat="1" ht="18" customHeight="1">
      <c r="D7" s="311" t="str">
        <f>COMPANY</f>
        <v>ООО "Газпром трансгаз Санкт-Петербург"</v>
      </c>
      <c r="E7" s="311"/>
      <c r="F7" s="311"/>
      <c r="G7" s="311"/>
      <c r="H7" s="311"/>
    </row>
    <row r="9" spans="4:8" ht="12" thickBot="1">
      <c r="D9" s="211"/>
      <c r="E9" s="212"/>
      <c r="F9" s="213"/>
      <c r="G9" s="212"/>
      <c r="H9" s="214"/>
    </row>
    <row r="10" spans="4:8" ht="12" thickBot="1">
      <c r="D10" s="215"/>
      <c r="E10" s="56" t="s">
        <v>22</v>
      </c>
      <c r="F10" s="54" t="s">
        <v>23</v>
      </c>
      <c r="G10" s="57" t="s">
        <v>24</v>
      </c>
      <c r="H10" s="216"/>
    </row>
    <row r="11" spans="4:8" ht="11.25">
      <c r="D11" s="215"/>
      <c r="E11" s="70">
        <v>1</v>
      </c>
      <c r="F11" s="53">
        <v>2</v>
      </c>
      <c r="G11" s="70">
        <v>3</v>
      </c>
      <c r="H11" s="216"/>
    </row>
    <row r="12" spans="4:8" ht="11.25">
      <c r="D12" s="215"/>
      <c r="E12" s="179"/>
      <c r="F12" s="180"/>
      <c r="G12" s="181"/>
      <c r="H12" s="216"/>
    </row>
    <row r="13" spans="4:8" ht="11.25" hidden="1">
      <c r="D13" s="215"/>
      <c r="E13" s="71"/>
      <c r="F13" s="52"/>
      <c r="G13" s="71"/>
      <c r="H13" s="216"/>
    </row>
    <row r="14" spans="4:8" ht="11.25">
      <c r="D14" s="217"/>
      <c r="E14" s="218"/>
      <c r="F14" s="219"/>
      <c r="G14" s="218"/>
      <c r="H14" s="220"/>
    </row>
  </sheetData>
  <sheetProtection password="E4D4" sheet="1" objects="1" scenarios="1" formatColumns="0" formatRows="0"/>
  <mergeCells count="2">
    <mergeCell ref="D6:H6"/>
    <mergeCell ref="D7:H7"/>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_04">
    <tabColor rgb="FFFF0000"/>
  </sheetPr>
  <dimension ref="K1:AT1"/>
  <sheetViews>
    <sheetView showGridLines="0" zoomScale="55" zoomScaleNormal="55" zoomScalePageLayoutView="0" workbookViewId="0" topLeftCell="A1">
      <selection activeCell="H44" sqref="H44"/>
    </sheetView>
  </sheetViews>
  <sheetFormatPr defaultColWidth="9.140625" defaultRowHeight="11.25"/>
  <cols>
    <col min="1" max="1" width="9.140625" style="51" customWidth="1"/>
    <col min="2" max="2" width="9.140625" style="49" customWidth="1"/>
    <col min="3" max="3" width="19.140625" style="1" bestFit="1" customWidth="1"/>
    <col min="4" max="4" width="9.140625" style="1" customWidth="1"/>
    <col min="5" max="5" width="16.28125" style="1" customWidth="1"/>
    <col min="6" max="6" width="20.421875" style="1" customWidth="1"/>
    <col min="7" max="7" width="39.8515625" style="1" customWidth="1"/>
    <col min="8" max="8" width="38.00390625" style="1" customWidth="1"/>
    <col min="9" max="9" width="34.7109375" style="1" customWidth="1"/>
    <col min="10" max="16" width="17.8515625" style="1" customWidth="1"/>
    <col min="17" max="51" width="10.28125" style="1" customWidth="1"/>
    <col min="52" max="54" width="9.140625" style="1" customWidth="1"/>
    <col min="55" max="55" width="9.140625" style="48" customWidth="1"/>
    <col min="56" max="58" width="9.140625" style="50" customWidth="1"/>
    <col min="59" max="16384" width="9.140625" style="1" customWidth="1"/>
  </cols>
  <sheetData>
    <row r="1" spans="11:46" ht="11.25">
      <c r="K1" s="1">
        <f>YEAR_PERIOD</f>
        <v>2017</v>
      </c>
      <c r="L1" s="1">
        <f>YEAR_PERIOD+1</f>
        <v>2018</v>
      </c>
      <c r="M1" s="1">
        <f>YEAR_PERIOD+2</f>
        <v>2019</v>
      </c>
      <c r="N1" s="1">
        <f>YEAR_PERIOD+3</f>
        <v>2020</v>
      </c>
      <c r="O1" s="1">
        <f>YEAR_PERIOD+4</f>
        <v>2021</v>
      </c>
      <c r="P1" s="1">
        <f>YEAR_PERIOD+5</f>
        <v>2022</v>
      </c>
      <c r="W1" s="1">
        <f>YEAR_PERIOD</f>
        <v>2017</v>
      </c>
      <c r="X1" s="1">
        <f>YEAR_PERIOD</f>
        <v>2017</v>
      </c>
      <c r="Y1" s="1">
        <f>YEAR_PERIOD</f>
        <v>2017</v>
      </c>
      <c r="Z1" s="1">
        <f>YEAR_PERIOD</f>
        <v>2017</v>
      </c>
      <c r="AA1" s="1">
        <f>YEAR_PERIOD+1</f>
        <v>2018</v>
      </c>
      <c r="AB1" s="1">
        <f>YEAR_PERIOD+1</f>
        <v>2018</v>
      </c>
      <c r="AC1" s="1">
        <f>YEAR_PERIOD+1</f>
        <v>2018</v>
      </c>
      <c r="AD1" s="1">
        <f>YEAR_PERIOD+1</f>
        <v>2018</v>
      </c>
      <c r="AE1" s="1">
        <f>YEAR_PERIOD+2</f>
        <v>2019</v>
      </c>
      <c r="AF1" s="1">
        <f>YEAR_PERIOD+2</f>
        <v>2019</v>
      </c>
      <c r="AG1" s="1">
        <f>YEAR_PERIOD+2</f>
        <v>2019</v>
      </c>
      <c r="AH1" s="1">
        <f>YEAR_PERIOD+2</f>
        <v>2019</v>
      </c>
      <c r="AI1" s="1">
        <f>YEAR_PERIOD+3</f>
        <v>2020</v>
      </c>
      <c r="AJ1" s="1">
        <f>YEAR_PERIOD+3</f>
        <v>2020</v>
      </c>
      <c r="AK1" s="1">
        <f>YEAR_PERIOD+3</f>
        <v>2020</v>
      </c>
      <c r="AL1" s="1">
        <f>YEAR_PERIOD+3</f>
        <v>2020</v>
      </c>
      <c r="AM1" s="1">
        <f>YEAR_PERIOD+4</f>
        <v>2021</v>
      </c>
      <c r="AN1" s="1">
        <f>YEAR_PERIOD+4</f>
        <v>2021</v>
      </c>
      <c r="AO1" s="1">
        <f>YEAR_PERIOD+4</f>
        <v>2021</v>
      </c>
      <c r="AP1" s="1">
        <f>YEAR_PERIOD+4</f>
        <v>2021</v>
      </c>
      <c r="AQ1" s="1">
        <f>YEAR_PERIOD+5</f>
        <v>2022</v>
      </c>
      <c r="AR1" s="1">
        <f>YEAR_PERIOD+5</f>
        <v>2022</v>
      </c>
      <c r="AS1" s="1">
        <f>YEAR_PERIOD+5</f>
        <v>2022</v>
      </c>
      <c r="AT1" s="1">
        <f>YEAR_PERIOD+5</f>
        <v>2022</v>
      </c>
    </row>
  </sheetData>
  <sheetProtection formatColumns="0" formatRows="0"/>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_03">
    <tabColor rgb="FFFF0000"/>
  </sheetPr>
  <dimension ref="A1:E177"/>
  <sheetViews>
    <sheetView showGridLines="0" zoomScale="85" zoomScaleNormal="85" zoomScalePageLayoutView="0" workbookViewId="0" topLeftCell="A1">
      <selection activeCell="A54" sqref="A54"/>
    </sheetView>
  </sheetViews>
  <sheetFormatPr defaultColWidth="21.57421875" defaultRowHeight="11.25"/>
  <cols>
    <col min="1" max="1" width="71.00390625" style="30" customWidth="1"/>
    <col min="2" max="2" width="11.140625" style="12" bestFit="1" customWidth="1"/>
    <col min="3" max="3" width="10.140625" style="27" bestFit="1" customWidth="1"/>
    <col min="4" max="4" width="62.00390625" style="12" customWidth="1"/>
    <col min="5" max="245" width="9.140625" style="12" customWidth="1"/>
    <col min="246" max="246" width="44.8515625" style="12" customWidth="1"/>
    <col min="247" max="247" width="28.28125" style="12" customWidth="1"/>
    <col min="248" max="248" width="6.28125" style="12" customWidth="1"/>
    <col min="249" max="249" width="5.57421875" style="12" customWidth="1"/>
    <col min="250" max="250" width="33.140625" style="12" customWidth="1"/>
    <col min="251" max="16384" width="21.57421875" style="12" customWidth="1"/>
  </cols>
  <sheetData>
    <row r="1" spans="1:5" ht="11.25">
      <c r="A1" s="29" t="s">
        <v>15</v>
      </c>
      <c r="B1" s="29" t="s">
        <v>4</v>
      </c>
      <c r="C1" s="29" t="s">
        <v>5</v>
      </c>
      <c r="D1" s="44" t="s">
        <v>16</v>
      </c>
      <c r="E1" s="12" t="s">
        <v>17</v>
      </c>
    </row>
    <row r="2" spans="1:5" ht="33.75">
      <c r="A2" s="29" t="s">
        <v>100</v>
      </c>
      <c r="B2" s="29" t="s">
        <v>101</v>
      </c>
      <c r="C2" s="29" t="s">
        <v>34</v>
      </c>
      <c r="D2" s="44" t="s">
        <v>374</v>
      </c>
      <c r="E2" s="12">
        <v>26422494</v>
      </c>
    </row>
    <row r="3" spans="1:5" ht="33.75">
      <c r="A3" s="29" t="s">
        <v>69</v>
      </c>
      <c r="B3" s="29" t="s">
        <v>70</v>
      </c>
      <c r="C3" s="29" t="s">
        <v>34</v>
      </c>
      <c r="D3" s="44" t="s">
        <v>375</v>
      </c>
      <c r="E3" s="12">
        <v>26361126</v>
      </c>
    </row>
    <row r="4" spans="1:5" ht="33.75">
      <c r="A4" s="29" t="s">
        <v>71</v>
      </c>
      <c r="B4" s="29" t="s">
        <v>72</v>
      </c>
      <c r="C4" s="29" t="s">
        <v>52</v>
      </c>
      <c r="D4" s="44" t="s">
        <v>376</v>
      </c>
      <c r="E4" s="12">
        <v>26641633</v>
      </c>
    </row>
    <row r="5" spans="1:5" ht="22.5">
      <c r="A5" s="29" t="s">
        <v>377</v>
      </c>
      <c r="B5" s="29" t="s">
        <v>378</v>
      </c>
      <c r="C5" s="29" t="s">
        <v>38</v>
      </c>
      <c r="D5" s="44" t="s">
        <v>105</v>
      </c>
      <c r="E5" s="12">
        <v>28427903</v>
      </c>
    </row>
    <row r="6" spans="1:5" ht="22.5">
      <c r="A6" s="29" t="s">
        <v>311</v>
      </c>
      <c r="B6" s="29" t="s">
        <v>379</v>
      </c>
      <c r="C6" s="29" t="s">
        <v>38</v>
      </c>
      <c r="D6" s="44" t="s">
        <v>380</v>
      </c>
      <c r="E6" s="12">
        <v>28274316</v>
      </c>
    </row>
    <row r="7" spans="1:5" ht="33.75">
      <c r="A7" s="29" t="s">
        <v>118</v>
      </c>
      <c r="B7" s="29" t="s">
        <v>119</v>
      </c>
      <c r="C7" s="29" t="s">
        <v>120</v>
      </c>
      <c r="D7" s="44" t="s">
        <v>381</v>
      </c>
      <c r="E7" s="12">
        <v>26361120</v>
      </c>
    </row>
    <row r="8" spans="1:5" ht="22.5">
      <c r="A8" s="29" t="s">
        <v>382</v>
      </c>
      <c r="B8" s="29" t="s">
        <v>383</v>
      </c>
      <c r="C8" s="29" t="s">
        <v>51</v>
      </c>
      <c r="D8" s="44" t="s">
        <v>384</v>
      </c>
      <c r="E8" s="12">
        <v>28491236</v>
      </c>
    </row>
    <row r="9" spans="1:5" ht="22.5">
      <c r="A9" s="29" t="s">
        <v>385</v>
      </c>
      <c r="B9" s="29" t="s">
        <v>386</v>
      </c>
      <c r="C9" s="29" t="s">
        <v>387</v>
      </c>
      <c r="D9" s="44" t="s">
        <v>105</v>
      </c>
      <c r="E9" s="12">
        <v>28450115</v>
      </c>
    </row>
    <row r="10" spans="1:5" ht="22.5">
      <c r="A10" s="29" t="s">
        <v>73</v>
      </c>
      <c r="B10" s="29" t="s">
        <v>106</v>
      </c>
      <c r="C10" s="29" t="s">
        <v>43</v>
      </c>
      <c r="D10" s="44" t="s">
        <v>104</v>
      </c>
      <c r="E10" s="12">
        <v>26361096</v>
      </c>
    </row>
    <row r="11" spans="1:5" ht="22.5">
      <c r="A11" s="29" t="s">
        <v>233</v>
      </c>
      <c r="B11" s="29" t="s">
        <v>388</v>
      </c>
      <c r="C11" s="29" t="s">
        <v>38</v>
      </c>
      <c r="D11" s="44" t="s">
        <v>389</v>
      </c>
      <c r="E11" s="12">
        <v>28042409</v>
      </c>
    </row>
    <row r="12" spans="1:5" ht="45">
      <c r="A12" s="29" t="s">
        <v>74</v>
      </c>
      <c r="B12" s="29" t="s">
        <v>107</v>
      </c>
      <c r="C12" s="29" t="s">
        <v>52</v>
      </c>
      <c r="D12" s="44" t="s">
        <v>390</v>
      </c>
      <c r="E12" s="12">
        <v>26361104</v>
      </c>
    </row>
    <row r="13" spans="1:5" ht="22.5">
      <c r="A13" s="29" t="s">
        <v>234</v>
      </c>
      <c r="B13" s="29" t="s">
        <v>391</v>
      </c>
      <c r="C13" s="29" t="s">
        <v>43</v>
      </c>
      <c r="D13" s="44" t="s">
        <v>104</v>
      </c>
      <c r="E13" s="12">
        <v>28042511</v>
      </c>
    </row>
    <row r="14" spans="1:5" ht="22.5">
      <c r="A14" s="29" t="s">
        <v>140</v>
      </c>
      <c r="B14" s="29" t="s">
        <v>392</v>
      </c>
      <c r="C14" s="29" t="s">
        <v>65</v>
      </c>
      <c r="D14" s="44" t="s">
        <v>105</v>
      </c>
      <c r="E14" s="12">
        <v>27823351</v>
      </c>
    </row>
    <row r="15" spans="1:5" ht="22.5">
      <c r="A15" s="29" t="s">
        <v>393</v>
      </c>
      <c r="B15" s="29" t="s">
        <v>394</v>
      </c>
      <c r="C15" s="29" t="s">
        <v>38</v>
      </c>
      <c r="D15" s="44" t="s">
        <v>105</v>
      </c>
      <c r="E15" s="12">
        <v>28794896</v>
      </c>
    </row>
    <row r="16" spans="1:5" ht="22.5">
      <c r="A16" s="29" t="s">
        <v>141</v>
      </c>
      <c r="B16" s="29" t="s">
        <v>395</v>
      </c>
      <c r="C16" s="29" t="s">
        <v>38</v>
      </c>
      <c r="D16" s="44" t="s">
        <v>105</v>
      </c>
      <c r="E16" s="12">
        <v>27812407</v>
      </c>
    </row>
    <row r="17" spans="1:5" ht="22.5">
      <c r="A17" s="29" t="s">
        <v>396</v>
      </c>
      <c r="B17" s="29" t="s">
        <v>397</v>
      </c>
      <c r="C17" s="29" t="s">
        <v>109</v>
      </c>
      <c r="D17" s="44" t="s">
        <v>104</v>
      </c>
      <c r="E17" s="12">
        <v>28493183</v>
      </c>
    </row>
    <row r="18" spans="1:5" ht="22.5">
      <c r="A18" s="29" t="s">
        <v>75</v>
      </c>
      <c r="B18" s="29" t="s">
        <v>108</v>
      </c>
      <c r="C18" s="29" t="s">
        <v>109</v>
      </c>
      <c r="D18" s="44" t="s">
        <v>380</v>
      </c>
      <c r="E18" s="12">
        <v>26422368</v>
      </c>
    </row>
    <row r="19" spans="1:5" ht="22.5">
      <c r="A19" s="29" t="s">
        <v>261</v>
      </c>
      <c r="B19" s="29" t="s">
        <v>398</v>
      </c>
      <c r="C19" s="29" t="s">
        <v>399</v>
      </c>
      <c r="D19" s="44" t="s">
        <v>400</v>
      </c>
      <c r="E19" s="12">
        <v>28155081</v>
      </c>
    </row>
    <row r="20" spans="1:5" ht="22.5">
      <c r="A20" s="29" t="s">
        <v>235</v>
      </c>
      <c r="B20" s="29" t="s">
        <v>401</v>
      </c>
      <c r="C20" s="29" t="s">
        <v>52</v>
      </c>
      <c r="D20" s="44" t="s">
        <v>105</v>
      </c>
      <c r="E20" s="12">
        <v>28042468</v>
      </c>
    </row>
    <row r="21" spans="1:5" ht="22.5">
      <c r="A21" s="29" t="s">
        <v>76</v>
      </c>
      <c r="B21" s="29" t="s">
        <v>110</v>
      </c>
      <c r="C21" s="29" t="s">
        <v>111</v>
      </c>
      <c r="D21" s="44" t="s">
        <v>104</v>
      </c>
      <c r="E21" s="12">
        <v>26597721</v>
      </c>
    </row>
    <row r="22" spans="1:5" ht="22.5">
      <c r="A22" s="29" t="s">
        <v>251</v>
      </c>
      <c r="B22" s="29" t="s">
        <v>402</v>
      </c>
      <c r="C22" s="29" t="s">
        <v>403</v>
      </c>
      <c r="D22" s="44" t="s">
        <v>389</v>
      </c>
      <c r="E22" s="12">
        <v>28072594</v>
      </c>
    </row>
    <row r="23" spans="1:5" ht="22.5">
      <c r="A23" s="29" t="s">
        <v>236</v>
      </c>
      <c r="B23" s="29" t="s">
        <v>404</v>
      </c>
      <c r="C23" s="29" t="s">
        <v>49</v>
      </c>
      <c r="D23" s="44" t="s">
        <v>104</v>
      </c>
      <c r="E23" s="12">
        <v>28042569</v>
      </c>
    </row>
    <row r="24" spans="1:5" ht="22.5">
      <c r="A24" s="29" t="s">
        <v>77</v>
      </c>
      <c r="B24" s="29" t="s">
        <v>112</v>
      </c>
      <c r="C24" s="29" t="s">
        <v>56</v>
      </c>
      <c r="D24" s="44" t="s">
        <v>104</v>
      </c>
      <c r="E24" s="12">
        <v>26533889</v>
      </c>
    </row>
    <row r="25" spans="1:5" ht="22.5">
      <c r="A25" s="29" t="s">
        <v>229</v>
      </c>
      <c r="B25" s="29" t="s">
        <v>405</v>
      </c>
      <c r="C25" s="29" t="s">
        <v>117</v>
      </c>
      <c r="D25" s="44" t="s">
        <v>104</v>
      </c>
      <c r="E25" s="12">
        <v>27997575</v>
      </c>
    </row>
    <row r="26" spans="1:5" ht="22.5">
      <c r="A26" s="29" t="s">
        <v>250</v>
      </c>
      <c r="B26" s="29" t="s">
        <v>406</v>
      </c>
      <c r="C26" s="29" t="s">
        <v>51</v>
      </c>
      <c r="D26" s="44" t="s">
        <v>105</v>
      </c>
      <c r="E26" s="12">
        <v>28135540</v>
      </c>
    </row>
    <row r="27" spans="1:5" ht="22.5">
      <c r="A27" s="29" t="s">
        <v>121</v>
      </c>
      <c r="B27" s="29" t="s">
        <v>122</v>
      </c>
      <c r="C27" s="29" t="s">
        <v>60</v>
      </c>
      <c r="D27" s="44" t="s">
        <v>407</v>
      </c>
      <c r="E27" s="12">
        <v>26361116</v>
      </c>
    </row>
    <row r="28" spans="1:5" ht="22.5">
      <c r="A28" s="29" t="s">
        <v>237</v>
      </c>
      <c r="B28" s="29" t="s">
        <v>408</v>
      </c>
      <c r="C28" s="29" t="s">
        <v>49</v>
      </c>
      <c r="D28" s="44" t="s">
        <v>105</v>
      </c>
      <c r="E28" s="12">
        <v>28042547</v>
      </c>
    </row>
    <row r="29" spans="1:5" ht="22.5">
      <c r="A29" s="29" t="s">
        <v>124</v>
      </c>
      <c r="B29" s="29" t="s">
        <v>125</v>
      </c>
      <c r="C29" s="29" t="s">
        <v>68</v>
      </c>
      <c r="D29" s="44" t="s">
        <v>407</v>
      </c>
      <c r="E29" s="12">
        <v>26361098</v>
      </c>
    </row>
    <row r="30" spans="1:5" ht="11.25">
      <c r="A30" s="29" t="s">
        <v>216</v>
      </c>
      <c r="B30" s="29" t="s">
        <v>217</v>
      </c>
      <c r="C30" s="29" t="s">
        <v>40</v>
      </c>
      <c r="D30" s="44" t="s">
        <v>131</v>
      </c>
      <c r="E30" s="12">
        <v>26555694</v>
      </c>
    </row>
    <row r="31" spans="1:5" ht="45">
      <c r="A31" s="29" t="s">
        <v>78</v>
      </c>
      <c r="B31" s="29" t="s">
        <v>113</v>
      </c>
      <c r="C31" s="29" t="s">
        <v>109</v>
      </c>
      <c r="D31" s="44" t="s">
        <v>409</v>
      </c>
      <c r="E31" s="12">
        <v>27114822</v>
      </c>
    </row>
    <row r="32" spans="1:5" ht="22.5">
      <c r="A32" s="29" t="s">
        <v>410</v>
      </c>
      <c r="B32" s="29" t="s">
        <v>411</v>
      </c>
      <c r="C32" s="29" t="s">
        <v>49</v>
      </c>
      <c r="D32" s="44" t="s">
        <v>105</v>
      </c>
      <c r="E32" s="12">
        <v>28458587</v>
      </c>
    </row>
    <row r="33" spans="1:4" ht="22.5">
      <c r="A33" s="29" t="s">
        <v>412</v>
      </c>
      <c r="B33" s="29" t="s">
        <v>413</v>
      </c>
      <c r="C33" s="29" t="s">
        <v>60</v>
      </c>
      <c r="D33" s="44" t="s">
        <v>414</v>
      </c>
    </row>
    <row r="34" spans="1:5" ht="22.5">
      <c r="A34" s="29" t="s">
        <v>415</v>
      </c>
      <c r="B34" s="29" t="s">
        <v>416</v>
      </c>
      <c r="C34" s="29" t="s">
        <v>417</v>
      </c>
      <c r="D34" s="44" t="s">
        <v>105</v>
      </c>
      <c r="E34" s="12">
        <v>28284366</v>
      </c>
    </row>
    <row r="35" spans="1:5" ht="22.5">
      <c r="A35" s="29" t="s">
        <v>256</v>
      </c>
      <c r="B35" s="29" t="s">
        <v>418</v>
      </c>
      <c r="C35" s="29" t="s">
        <v>109</v>
      </c>
      <c r="D35" s="44" t="s">
        <v>105</v>
      </c>
      <c r="E35" s="12">
        <v>28152625</v>
      </c>
    </row>
    <row r="36" spans="1:5" ht="22.5">
      <c r="A36" s="29" t="s">
        <v>419</v>
      </c>
      <c r="B36" s="29" t="s">
        <v>420</v>
      </c>
      <c r="C36" s="29" t="s">
        <v>34</v>
      </c>
      <c r="D36" s="44" t="s">
        <v>105</v>
      </c>
      <c r="E36" s="12">
        <v>28453706</v>
      </c>
    </row>
    <row r="37" spans="1:5" ht="22.5">
      <c r="A37" s="29" t="s">
        <v>421</v>
      </c>
      <c r="B37" s="29" t="s">
        <v>422</v>
      </c>
      <c r="C37" s="29" t="s">
        <v>423</v>
      </c>
      <c r="D37" s="44" t="s">
        <v>105</v>
      </c>
      <c r="E37" s="12">
        <v>28453728</v>
      </c>
    </row>
    <row r="38" spans="1:5" ht="22.5">
      <c r="A38" s="29" t="s">
        <v>79</v>
      </c>
      <c r="B38" s="29" t="s">
        <v>114</v>
      </c>
      <c r="C38" s="29" t="s">
        <v>65</v>
      </c>
      <c r="D38" s="44" t="s">
        <v>105</v>
      </c>
      <c r="E38" s="12">
        <v>26422350</v>
      </c>
    </row>
    <row r="39" spans="1:5" ht="45">
      <c r="A39" s="29" t="s">
        <v>80</v>
      </c>
      <c r="B39" s="29" t="s">
        <v>102</v>
      </c>
      <c r="C39" s="29" t="s">
        <v>34</v>
      </c>
      <c r="D39" s="44" t="s">
        <v>424</v>
      </c>
      <c r="E39" s="12">
        <v>26420583</v>
      </c>
    </row>
    <row r="40" spans="1:5" ht="22.5">
      <c r="A40" s="29" t="s">
        <v>81</v>
      </c>
      <c r="B40" s="29" t="s">
        <v>115</v>
      </c>
      <c r="C40" s="29" t="s">
        <v>43</v>
      </c>
      <c r="D40" s="44" t="s">
        <v>425</v>
      </c>
      <c r="E40" s="12">
        <v>26422149</v>
      </c>
    </row>
    <row r="41" spans="1:5" ht="22.5">
      <c r="A41" s="29" t="s">
        <v>221</v>
      </c>
      <c r="B41" s="29" t="s">
        <v>426</v>
      </c>
      <c r="C41" s="29" t="s">
        <v>65</v>
      </c>
      <c r="D41" s="44" t="s">
        <v>104</v>
      </c>
      <c r="E41" s="12">
        <v>27946694</v>
      </c>
    </row>
    <row r="42" spans="1:5" ht="22.5">
      <c r="A42" s="29" t="s">
        <v>262</v>
      </c>
      <c r="B42" s="29" t="s">
        <v>427</v>
      </c>
      <c r="C42" s="29" t="s">
        <v>34</v>
      </c>
      <c r="D42" s="44" t="s">
        <v>428</v>
      </c>
      <c r="E42" s="12">
        <v>28155116</v>
      </c>
    </row>
    <row r="43" spans="1:5" ht="22.5">
      <c r="A43" s="29" t="s">
        <v>309</v>
      </c>
      <c r="B43" s="29" t="s">
        <v>429</v>
      </c>
      <c r="C43" s="29" t="s">
        <v>49</v>
      </c>
      <c r="D43" s="44" t="s">
        <v>105</v>
      </c>
      <c r="E43" s="12">
        <v>28266590</v>
      </c>
    </row>
    <row r="44" spans="1:5" ht="33.75">
      <c r="A44" s="29" t="s">
        <v>82</v>
      </c>
      <c r="B44" s="29" t="s">
        <v>103</v>
      </c>
      <c r="C44" s="29" t="s">
        <v>34</v>
      </c>
      <c r="D44" s="44" t="s">
        <v>430</v>
      </c>
      <c r="E44" s="12">
        <v>26847594</v>
      </c>
    </row>
    <row r="45" spans="1:5" ht="22.5">
      <c r="A45" s="29" t="s">
        <v>243</v>
      </c>
      <c r="B45" s="29" t="s">
        <v>431</v>
      </c>
      <c r="C45" s="29" t="s">
        <v>49</v>
      </c>
      <c r="D45" s="44" t="s">
        <v>105</v>
      </c>
      <c r="E45" s="12">
        <v>28091987</v>
      </c>
    </row>
    <row r="46" spans="1:5" ht="22.5">
      <c r="A46" s="29" t="s">
        <v>83</v>
      </c>
      <c r="B46" s="29" t="s">
        <v>116</v>
      </c>
      <c r="C46" s="29" t="s">
        <v>117</v>
      </c>
      <c r="D46" s="44" t="s">
        <v>105</v>
      </c>
      <c r="E46" s="12">
        <v>26361118</v>
      </c>
    </row>
    <row r="47" spans="1:5" ht="22.5">
      <c r="A47" s="29" t="s">
        <v>432</v>
      </c>
      <c r="B47" s="29" t="s">
        <v>433</v>
      </c>
      <c r="C47" s="29" t="s">
        <v>111</v>
      </c>
      <c r="D47" s="44" t="s">
        <v>105</v>
      </c>
      <c r="E47" s="12">
        <v>26647768</v>
      </c>
    </row>
    <row r="48" spans="1:5" ht="22.5">
      <c r="A48" s="30" t="s">
        <v>230</v>
      </c>
      <c r="B48" s="12">
        <v>7813425073</v>
      </c>
      <c r="C48" s="27">
        <v>781301001</v>
      </c>
      <c r="D48" s="12" t="s">
        <v>105</v>
      </c>
      <c r="E48" s="12">
        <v>27997553</v>
      </c>
    </row>
    <row r="49" spans="1:5" ht="22.5">
      <c r="A49" s="30" t="s">
        <v>84</v>
      </c>
      <c r="B49" s="12">
        <v>7802005951</v>
      </c>
      <c r="C49" s="27">
        <v>780201001</v>
      </c>
      <c r="D49" s="12" t="s">
        <v>104</v>
      </c>
      <c r="E49" s="12">
        <v>26422100</v>
      </c>
    </row>
    <row r="50" spans="1:5" ht="22.5">
      <c r="A50" s="30" t="s">
        <v>434</v>
      </c>
      <c r="B50" s="12">
        <v>7806008569</v>
      </c>
      <c r="C50" s="27">
        <v>783450001</v>
      </c>
      <c r="D50" s="12" t="s">
        <v>105</v>
      </c>
      <c r="E50" s="12">
        <v>28544720</v>
      </c>
    </row>
    <row r="51" spans="1:5" ht="22.5">
      <c r="A51" s="30" t="s">
        <v>85</v>
      </c>
      <c r="B51" s="12">
        <v>7813346618</v>
      </c>
      <c r="C51" s="27">
        <v>781301001</v>
      </c>
      <c r="D51" s="12" t="s">
        <v>105</v>
      </c>
      <c r="E51" s="12">
        <v>26641637</v>
      </c>
    </row>
    <row r="52" spans="1:5" ht="22.5">
      <c r="A52" s="30" t="s">
        <v>86</v>
      </c>
      <c r="B52" s="12">
        <v>7801566094</v>
      </c>
      <c r="C52" s="27">
        <v>780101001</v>
      </c>
      <c r="D52" s="12" t="s">
        <v>104</v>
      </c>
      <c r="E52" s="12">
        <v>27621401</v>
      </c>
    </row>
    <row r="53" spans="1:5" ht="22.5">
      <c r="A53" s="30" t="s">
        <v>223</v>
      </c>
      <c r="B53" s="12">
        <v>7806005590</v>
      </c>
      <c r="C53" s="27">
        <v>780601001</v>
      </c>
      <c r="D53" s="12" t="s">
        <v>105</v>
      </c>
      <c r="E53" s="12">
        <v>27956327</v>
      </c>
    </row>
    <row r="54" spans="1:5" ht="22.5">
      <c r="A54" s="30" t="s">
        <v>87</v>
      </c>
      <c r="B54" s="12">
        <v>7813047424</v>
      </c>
      <c r="C54" s="27">
        <v>781301001</v>
      </c>
      <c r="D54" s="12" t="s">
        <v>435</v>
      </c>
      <c r="E54" s="12">
        <v>26641618</v>
      </c>
    </row>
    <row r="55" spans="1:5" ht="22.5">
      <c r="A55" s="30" t="s">
        <v>231</v>
      </c>
      <c r="B55" s="12">
        <v>7816067965</v>
      </c>
      <c r="C55" s="27">
        <v>780101001</v>
      </c>
      <c r="D55" s="12" t="s">
        <v>104</v>
      </c>
      <c r="E55" s="12">
        <v>27997479</v>
      </c>
    </row>
    <row r="56" spans="1:5" ht="22.5">
      <c r="A56" s="30" t="s">
        <v>436</v>
      </c>
      <c r="B56" s="12">
        <v>7704784450</v>
      </c>
      <c r="C56" s="27">
        <v>781443001</v>
      </c>
      <c r="D56" s="12" t="s">
        <v>306</v>
      </c>
      <c r="E56" s="12">
        <v>26361128</v>
      </c>
    </row>
    <row r="57" spans="1:5" ht="22.5">
      <c r="A57" s="30" t="s">
        <v>437</v>
      </c>
      <c r="B57" s="12">
        <v>7813200545</v>
      </c>
      <c r="C57" s="27">
        <v>781301001</v>
      </c>
      <c r="D57" s="12" t="s">
        <v>105</v>
      </c>
      <c r="E57" s="12">
        <v>28812728</v>
      </c>
    </row>
    <row r="58" spans="1:5" ht="22.5">
      <c r="A58" s="30" t="s">
        <v>142</v>
      </c>
      <c r="B58" s="12">
        <v>7801133686</v>
      </c>
      <c r="C58" s="27">
        <v>780101001</v>
      </c>
      <c r="D58" s="12" t="s">
        <v>104</v>
      </c>
      <c r="E58" s="12">
        <v>27827361</v>
      </c>
    </row>
    <row r="59" spans="1:5" ht="22.5">
      <c r="A59" s="30" t="s">
        <v>88</v>
      </c>
      <c r="B59" s="12">
        <v>7804046015</v>
      </c>
      <c r="C59" s="27">
        <v>780401001</v>
      </c>
      <c r="D59" s="12" t="s">
        <v>105</v>
      </c>
      <c r="E59" s="12">
        <v>26361095</v>
      </c>
    </row>
    <row r="60" spans="1:5" ht="22.5">
      <c r="A60" s="30" t="s">
        <v>89</v>
      </c>
      <c r="B60" s="12">
        <v>7802071707</v>
      </c>
      <c r="C60" s="27">
        <v>783450001</v>
      </c>
      <c r="D60" s="12" t="s">
        <v>105</v>
      </c>
      <c r="E60" s="12">
        <v>26361091</v>
      </c>
    </row>
    <row r="61" spans="1:5" ht="22.5">
      <c r="A61" s="30" t="s">
        <v>255</v>
      </c>
      <c r="B61" s="12">
        <v>7802205799</v>
      </c>
      <c r="C61" s="27">
        <v>780201001</v>
      </c>
      <c r="D61" s="12" t="s">
        <v>104</v>
      </c>
      <c r="E61" s="12">
        <v>28146440</v>
      </c>
    </row>
    <row r="62" spans="1:5" ht="22.5">
      <c r="A62" s="30" t="s">
        <v>245</v>
      </c>
      <c r="B62" s="12">
        <v>7842335610</v>
      </c>
      <c r="C62" s="27">
        <v>784201001</v>
      </c>
      <c r="D62" s="12" t="s">
        <v>105</v>
      </c>
      <c r="E62" s="12">
        <v>26647775</v>
      </c>
    </row>
    <row r="63" spans="1:5" ht="22.5">
      <c r="A63" s="30" t="s">
        <v>238</v>
      </c>
      <c r="B63" s="12">
        <v>7813045025</v>
      </c>
      <c r="C63" s="27">
        <v>783450001</v>
      </c>
      <c r="D63" s="12" t="s">
        <v>425</v>
      </c>
      <c r="E63" s="12">
        <v>28042181</v>
      </c>
    </row>
    <row r="64" spans="1:5" ht="22.5">
      <c r="A64" s="30" t="s">
        <v>438</v>
      </c>
      <c r="B64" s="12">
        <v>7830002303</v>
      </c>
      <c r="C64" s="27">
        <v>783450001</v>
      </c>
      <c r="D64" s="12" t="s">
        <v>105</v>
      </c>
      <c r="E64" s="12">
        <v>28453717</v>
      </c>
    </row>
    <row r="65" spans="1:5" ht="56.25">
      <c r="A65" s="30" t="s">
        <v>90</v>
      </c>
      <c r="B65" s="12">
        <v>7804002321</v>
      </c>
      <c r="C65" s="27">
        <v>783450001</v>
      </c>
      <c r="D65" s="12" t="s">
        <v>439</v>
      </c>
      <c r="E65" s="12">
        <v>26361094</v>
      </c>
    </row>
    <row r="66" spans="1:5" ht="22.5">
      <c r="A66" s="30" t="s">
        <v>305</v>
      </c>
      <c r="B66" s="12">
        <v>7830000578</v>
      </c>
      <c r="C66" s="27">
        <v>470501001</v>
      </c>
      <c r="D66" s="12" t="s">
        <v>104</v>
      </c>
      <c r="E66" s="12">
        <v>26614924</v>
      </c>
    </row>
    <row r="67" spans="1:5" ht="22.5">
      <c r="A67" s="30" t="s">
        <v>31</v>
      </c>
      <c r="B67" s="12">
        <v>7807013138</v>
      </c>
      <c r="C67" s="27">
        <v>780701001</v>
      </c>
      <c r="D67" s="12" t="s">
        <v>104</v>
      </c>
      <c r="E67" s="12">
        <v>26361107</v>
      </c>
    </row>
    <row r="68" spans="1:5" ht="22.5">
      <c r="A68" s="30" t="s">
        <v>143</v>
      </c>
      <c r="B68" s="12">
        <v>7841333120</v>
      </c>
      <c r="C68" s="27">
        <v>784101001</v>
      </c>
      <c r="D68" s="12" t="s">
        <v>104</v>
      </c>
      <c r="E68" s="12">
        <v>27824854</v>
      </c>
    </row>
    <row r="69" spans="1:5" ht="22.5">
      <c r="A69" s="30" t="s">
        <v>440</v>
      </c>
      <c r="B69" s="12">
        <v>7804040302</v>
      </c>
      <c r="C69" s="27">
        <v>997850200</v>
      </c>
      <c r="D69" s="12" t="s">
        <v>441</v>
      </c>
      <c r="E69" s="12">
        <v>28453744</v>
      </c>
    </row>
    <row r="70" spans="1:5" ht="22.5">
      <c r="A70" s="30" t="s">
        <v>225</v>
      </c>
      <c r="B70" s="12">
        <v>7728156800</v>
      </c>
      <c r="C70" s="27">
        <v>780101001</v>
      </c>
      <c r="D70" s="12" t="s">
        <v>105</v>
      </c>
      <c r="E70" s="12">
        <v>27968093</v>
      </c>
    </row>
    <row r="71" spans="1:5" ht="45">
      <c r="A71" s="30" t="s">
        <v>32</v>
      </c>
      <c r="B71" s="12">
        <v>7805025346</v>
      </c>
      <c r="C71" s="27">
        <v>785050001</v>
      </c>
      <c r="D71" s="12" t="s">
        <v>442</v>
      </c>
      <c r="E71" s="12">
        <v>26361102</v>
      </c>
    </row>
    <row r="72" spans="1:5" ht="22.5">
      <c r="A72" s="30" t="s">
        <v>443</v>
      </c>
      <c r="B72" s="12">
        <v>7805654288</v>
      </c>
      <c r="C72" s="27">
        <v>780501001</v>
      </c>
      <c r="D72" s="12" t="s">
        <v>105</v>
      </c>
      <c r="E72" s="12">
        <v>28796102</v>
      </c>
    </row>
    <row r="73" spans="1:5" ht="33.75">
      <c r="A73" s="30" t="s">
        <v>126</v>
      </c>
      <c r="B73" s="12">
        <v>7825660956</v>
      </c>
      <c r="C73" s="27">
        <v>783450001</v>
      </c>
      <c r="D73" s="12" t="s">
        <v>444</v>
      </c>
      <c r="E73" s="12">
        <v>26361122</v>
      </c>
    </row>
    <row r="74" spans="1:5" ht="22.5">
      <c r="A74" s="30" t="s">
        <v>35</v>
      </c>
      <c r="B74" s="12">
        <v>7806469104</v>
      </c>
      <c r="C74" s="27">
        <v>783450001</v>
      </c>
      <c r="D74" s="12" t="s">
        <v>105</v>
      </c>
      <c r="E74" s="12">
        <v>27628470</v>
      </c>
    </row>
    <row r="75" spans="1:5" ht="22.5">
      <c r="A75" s="30" t="s">
        <v>36</v>
      </c>
      <c r="B75" s="12">
        <v>7802064795</v>
      </c>
      <c r="C75" s="27">
        <v>783450001</v>
      </c>
      <c r="D75" s="12" t="s">
        <v>105</v>
      </c>
      <c r="E75" s="12">
        <v>26422145</v>
      </c>
    </row>
    <row r="76" spans="1:5" ht="22.5">
      <c r="A76" s="30" t="s">
        <v>37</v>
      </c>
      <c r="B76" s="12">
        <v>7811056991</v>
      </c>
      <c r="C76" s="27">
        <v>781101001</v>
      </c>
      <c r="D76" s="12" t="s">
        <v>105</v>
      </c>
      <c r="E76" s="12">
        <v>27551052</v>
      </c>
    </row>
    <row r="77" spans="1:5" ht="45">
      <c r="A77" s="30" t="s">
        <v>39</v>
      </c>
      <c r="B77" s="12">
        <v>7703591134</v>
      </c>
      <c r="C77" s="27">
        <v>781943001</v>
      </c>
      <c r="D77" s="12" t="s">
        <v>445</v>
      </c>
      <c r="E77" s="12">
        <v>27307314</v>
      </c>
    </row>
    <row r="78" spans="1:5" ht="22.5">
      <c r="A78" s="30" t="s">
        <v>257</v>
      </c>
      <c r="B78" s="12">
        <v>7813464548</v>
      </c>
      <c r="C78" s="27">
        <v>781301001</v>
      </c>
      <c r="D78" s="12" t="s">
        <v>425</v>
      </c>
      <c r="E78" s="12">
        <v>28152707</v>
      </c>
    </row>
    <row r="79" spans="1:5" ht="33.75">
      <c r="A79" s="30" t="s">
        <v>41</v>
      </c>
      <c r="B79" s="12">
        <v>7811039386</v>
      </c>
      <c r="C79" s="27">
        <v>997850001</v>
      </c>
      <c r="D79" s="12" t="s">
        <v>446</v>
      </c>
      <c r="E79" s="12">
        <v>26647708</v>
      </c>
    </row>
    <row r="80" spans="1:5" ht="22.5">
      <c r="A80" s="30" t="s">
        <v>42</v>
      </c>
      <c r="B80" s="12">
        <v>7802052172</v>
      </c>
      <c r="C80" s="27">
        <v>780201001</v>
      </c>
      <c r="D80" s="12" t="s">
        <v>105</v>
      </c>
      <c r="E80" s="12">
        <v>26422310</v>
      </c>
    </row>
    <row r="81" spans="1:5" ht="33.75">
      <c r="A81" s="30" t="s">
        <v>215</v>
      </c>
      <c r="B81" s="12">
        <v>7708503727</v>
      </c>
      <c r="C81" s="27">
        <v>780445015</v>
      </c>
      <c r="D81" s="12" t="s">
        <v>447</v>
      </c>
      <c r="E81" s="12">
        <v>26814895</v>
      </c>
    </row>
    <row r="82" spans="1:5" ht="22.5">
      <c r="A82" s="30" t="s">
        <v>44</v>
      </c>
      <c r="B82" s="12">
        <v>7714783092</v>
      </c>
      <c r="C82" s="27">
        <v>783943001</v>
      </c>
      <c r="D82" s="12" t="s">
        <v>448</v>
      </c>
      <c r="E82" s="12">
        <v>26828034</v>
      </c>
    </row>
    <row r="83" spans="1:5" ht="22.5">
      <c r="A83" s="30" t="s">
        <v>45</v>
      </c>
      <c r="B83" s="12">
        <v>7806007100</v>
      </c>
      <c r="C83" s="27">
        <v>783450001</v>
      </c>
      <c r="D83" s="12" t="s">
        <v>105</v>
      </c>
      <c r="E83" s="12">
        <v>26361106</v>
      </c>
    </row>
    <row r="84" spans="1:5" ht="22.5">
      <c r="A84" s="30" t="s">
        <v>253</v>
      </c>
      <c r="B84" s="12">
        <v>7804036909</v>
      </c>
      <c r="C84" s="27">
        <v>780401001</v>
      </c>
      <c r="D84" s="12" t="s">
        <v>105</v>
      </c>
      <c r="E84" s="12">
        <v>28143840</v>
      </c>
    </row>
    <row r="85" spans="1:5" ht="22.5">
      <c r="A85" s="30" t="s">
        <v>307</v>
      </c>
      <c r="B85" s="12">
        <v>7805017514</v>
      </c>
      <c r="C85" s="27">
        <v>780501001</v>
      </c>
      <c r="D85" s="12" t="s">
        <v>105</v>
      </c>
      <c r="E85" s="12">
        <v>28255000</v>
      </c>
    </row>
    <row r="86" spans="1:5" ht="22.5">
      <c r="A86" s="30" t="s">
        <v>46</v>
      </c>
      <c r="B86" s="12">
        <v>7810537540</v>
      </c>
      <c r="C86" s="27">
        <v>783450001</v>
      </c>
      <c r="D86" s="12" t="s">
        <v>104</v>
      </c>
      <c r="E86" s="12">
        <v>26515996</v>
      </c>
    </row>
    <row r="87" spans="1:5" ht="22.5">
      <c r="A87" s="30" t="s">
        <v>47</v>
      </c>
      <c r="B87" s="12">
        <v>7802001308</v>
      </c>
      <c r="C87" s="27">
        <v>783450001</v>
      </c>
      <c r="D87" s="12" t="s">
        <v>105</v>
      </c>
      <c r="E87" s="12">
        <v>26422094</v>
      </c>
    </row>
    <row r="88" spans="1:5" ht="22.5">
      <c r="A88" s="30" t="s">
        <v>48</v>
      </c>
      <c r="B88" s="12">
        <v>7801020019</v>
      </c>
      <c r="C88" s="27">
        <v>780101001</v>
      </c>
      <c r="D88" s="12" t="s">
        <v>104</v>
      </c>
      <c r="E88" s="12">
        <v>26422130</v>
      </c>
    </row>
    <row r="89" spans="1:5" ht="22.5">
      <c r="A89" s="30" t="s">
        <v>50</v>
      </c>
      <c r="B89" s="12">
        <v>7810216498</v>
      </c>
      <c r="C89" s="27">
        <v>781001001</v>
      </c>
      <c r="D89" s="12" t="s">
        <v>105</v>
      </c>
      <c r="E89" s="12">
        <v>26590970</v>
      </c>
    </row>
    <row r="90" spans="1:5" ht="22.5">
      <c r="A90" s="30" t="s">
        <v>263</v>
      </c>
      <c r="B90" s="12">
        <v>7830000680</v>
      </c>
      <c r="C90" s="27">
        <v>780601001</v>
      </c>
      <c r="D90" s="12" t="s">
        <v>104</v>
      </c>
      <c r="E90" s="12">
        <v>28155094</v>
      </c>
    </row>
    <row r="91" spans="1:5" ht="11.25">
      <c r="A91" s="30" t="s">
        <v>144</v>
      </c>
      <c r="B91" s="12">
        <v>7841312071</v>
      </c>
      <c r="C91" s="27">
        <v>780501001</v>
      </c>
      <c r="D91" s="12" t="s">
        <v>123</v>
      </c>
      <c r="E91" s="12">
        <v>27054332</v>
      </c>
    </row>
    <row r="92" spans="1:5" ht="45">
      <c r="A92" s="30" t="s">
        <v>127</v>
      </c>
      <c r="B92" s="12">
        <v>7841312071</v>
      </c>
      <c r="C92" s="27">
        <v>780102001</v>
      </c>
      <c r="D92" s="12" t="s">
        <v>449</v>
      </c>
      <c r="E92" s="12">
        <v>26539356</v>
      </c>
    </row>
    <row r="93" spans="1:5" ht="22.5">
      <c r="A93" s="30" t="s">
        <v>244</v>
      </c>
      <c r="B93" s="12">
        <v>7825404448</v>
      </c>
      <c r="C93" s="27">
        <v>783450001</v>
      </c>
      <c r="D93" s="12" t="s">
        <v>428</v>
      </c>
      <c r="E93" s="12">
        <v>28091963</v>
      </c>
    </row>
    <row r="94" spans="1:5" ht="22.5">
      <c r="A94" s="30" t="s">
        <v>128</v>
      </c>
      <c r="B94" s="12">
        <v>7810577007</v>
      </c>
      <c r="C94" s="27">
        <v>781001001</v>
      </c>
      <c r="D94" s="12" t="s">
        <v>450</v>
      </c>
      <c r="E94" s="12">
        <v>26555650</v>
      </c>
    </row>
    <row r="95" spans="1:5" ht="22.5">
      <c r="A95" s="30" t="s">
        <v>53</v>
      </c>
      <c r="B95" s="12">
        <v>7810237177</v>
      </c>
      <c r="C95" s="27">
        <v>781001001</v>
      </c>
      <c r="D95" s="12" t="s">
        <v>441</v>
      </c>
      <c r="E95" s="12">
        <v>26422151</v>
      </c>
    </row>
    <row r="96" spans="1:5" ht="22.5">
      <c r="A96" s="30" t="s">
        <v>451</v>
      </c>
      <c r="B96" s="12">
        <v>7817015769</v>
      </c>
      <c r="C96" s="27">
        <v>783450001</v>
      </c>
      <c r="D96" s="12" t="s">
        <v>104</v>
      </c>
      <c r="E96" s="12">
        <v>28816484</v>
      </c>
    </row>
    <row r="97" spans="1:5" ht="22.5">
      <c r="A97" s="30" t="s">
        <v>224</v>
      </c>
      <c r="B97" s="12">
        <v>7806008745</v>
      </c>
      <c r="C97" s="27">
        <v>780601001</v>
      </c>
      <c r="D97" s="12" t="s">
        <v>380</v>
      </c>
      <c r="E97" s="12">
        <v>27961378</v>
      </c>
    </row>
    <row r="98" spans="1:5" ht="22.5">
      <c r="A98" s="30" t="s">
        <v>258</v>
      </c>
      <c r="B98" s="12">
        <v>7838418751</v>
      </c>
      <c r="C98" s="27">
        <v>997850001</v>
      </c>
      <c r="D98" s="12" t="s">
        <v>105</v>
      </c>
      <c r="E98" s="12">
        <v>28152736</v>
      </c>
    </row>
    <row r="99" spans="1:5" ht="22.5">
      <c r="A99" s="30" t="s">
        <v>254</v>
      </c>
      <c r="B99" s="12">
        <v>7806016697</v>
      </c>
      <c r="C99" s="27">
        <v>780601001</v>
      </c>
      <c r="D99" s="12" t="s">
        <v>105</v>
      </c>
      <c r="E99" s="12">
        <v>28145322</v>
      </c>
    </row>
    <row r="100" spans="1:5" ht="33.75">
      <c r="A100" s="30" t="s">
        <v>129</v>
      </c>
      <c r="B100" s="12">
        <v>7813323258</v>
      </c>
      <c r="C100" s="27">
        <v>780501001</v>
      </c>
      <c r="D100" s="12" t="s">
        <v>452</v>
      </c>
      <c r="E100" s="12">
        <v>26533887</v>
      </c>
    </row>
    <row r="101" spans="1:5" ht="22.5">
      <c r="A101" s="30" t="s">
        <v>239</v>
      </c>
      <c r="B101" s="12">
        <v>7801032688</v>
      </c>
      <c r="C101" s="27">
        <v>780101001</v>
      </c>
      <c r="D101" s="12" t="s">
        <v>428</v>
      </c>
      <c r="E101" s="12">
        <v>28042447</v>
      </c>
    </row>
    <row r="102" spans="1:5" ht="22.5">
      <c r="A102" s="30" t="s">
        <v>453</v>
      </c>
      <c r="B102" s="12">
        <v>7804509545</v>
      </c>
      <c r="C102" s="27">
        <v>780401001</v>
      </c>
      <c r="D102" s="12" t="s">
        <v>104</v>
      </c>
      <c r="E102" s="12">
        <v>28427914</v>
      </c>
    </row>
    <row r="103" spans="1:5" ht="11.25">
      <c r="A103" s="30" t="s">
        <v>130</v>
      </c>
      <c r="B103" s="12">
        <v>7826101774</v>
      </c>
      <c r="C103" s="27">
        <v>783801001</v>
      </c>
      <c r="D103" s="12" t="s">
        <v>131</v>
      </c>
      <c r="E103" s="12">
        <v>26421969</v>
      </c>
    </row>
    <row r="104" spans="1:5" ht="11.25">
      <c r="A104" s="30" t="s">
        <v>218</v>
      </c>
      <c r="B104" s="12">
        <v>7805185251</v>
      </c>
      <c r="C104" s="27">
        <v>781101001</v>
      </c>
      <c r="D104" s="12" t="s">
        <v>131</v>
      </c>
      <c r="E104" s="12">
        <v>26361105</v>
      </c>
    </row>
    <row r="105" spans="1:5" ht="22.5">
      <c r="A105" s="30" t="s">
        <v>145</v>
      </c>
      <c r="B105" s="12">
        <v>7826135075</v>
      </c>
      <c r="C105" s="27">
        <v>781301001</v>
      </c>
      <c r="D105" s="12" t="s">
        <v>105</v>
      </c>
      <c r="E105" s="12">
        <v>27819284</v>
      </c>
    </row>
    <row r="106" spans="1:5" ht="22.5">
      <c r="A106" s="30" t="s">
        <v>454</v>
      </c>
      <c r="B106" s="12">
        <v>7813554914</v>
      </c>
      <c r="C106" s="27">
        <v>781301001</v>
      </c>
      <c r="D106" s="12" t="s">
        <v>104</v>
      </c>
      <c r="E106" s="12">
        <v>28454938</v>
      </c>
    </row>
    <row r="107" spans="1:5" ht="22.5">
      <c r="A107" s="30" t="s">
        <v>259</v>
      </c>
      <c r="B107" s="12">
        <v>7801560631</v>
      </c>
      <c r="C107" s="27">
        <v>780101001</v>
      </c>
      <c r="D107" s="12" t="s">
        <v>441</v>
      </c>
      <c r="E107" s="12">
        <v>28152680</v>
      </c>
    </row>
    <row r="108" spans="1:5" ht="45">
      <c r="A108" s="30" t="s">
        <v>54</v>
      </c>
      <c r="B108" s="12">
        <v>7703590927</v>
      </c>
      <c r="C108" s="27">
        <v>785050001</v>
      </c>
      <c r="D108" s="12" t="s">
        <v>455</v>
      </c>
      <c r="E108" s="12">
        <v>26555079</v>
      </c>
    </row>
    <row r="109" spans="1:5" ht="22.5">
      <c r="A109" s="30" t="s">
        <v>240</v>
      </c>
      <c r="B109" s="12">
        <v>7840332364</v>
      </c>
      <c r="C109" s="27">
        <v>784001001</v>
      </c>
      <c r="D109" s="12" t="s">
        <v>105</v>
      </c>
      <c r="E109" s="12">
        <v>28042558</v>
      </c>
    </row>
    <row r="110" spans="1:5" ht="22.5">
      <c r="A110" s="30" t="s">
        <v>222</v>
      </c>
      <c r="B110" s="12">
        <v>4703088415</v>
      </c>
      <c r="C110" s="27">
        <v>781101001</v>
      </c>
      <c r="D110" s="12" t="s">
        <v>105</v>
      </c>
      <c r="E110" s="12">
        <v>27953647</v>
      </c>
    </row>
    <row r="111" spans="1:5" ht="22.5">
      <c r="A111" s="30" t="s">
        <v>456</v>
      </c>
      <c r="B111" s="12">
        <v>7805018099</v>
      </c>
      <c r="C111" s="27">
        <v>781001001</v>
      </c>
      <c r="D111" s="12" t="s">
        <v>105</v>
      </c>
      <c r="E111" s="12">
        <v>26424110</v>
      </c>
    </row>
    <row r="112" spans="1:5" ht="22.5">
      <c r="A112" s="30" t="s">
        <v>55</v>
      </c>
      <c r="B112" s="12">
        <v>7820304249</v>
      </c>
      <c r="C112" s="27">
        <v>782001001</v>
      </c>
      <c r="D112" s="12" t="s">
        <v>104</v>
      </c>
      <c r="E112" s="12">
        <v>26838677</v>
      </c>
    </row>
    <row r="113" spans="1:5" ht="33.75">
      <c r="A113" s="30" t="s">
        <v>457</v>
      </c>
      <c r="B113" s="12">
        <v>7804099257</v>
      </c>
      <c r="C113" s="27">
        <v>784301001</v>
      </c>
      <c r="D113" s="12" t="s">
        <v>458</v>
      </c>
      <c r="E113" s="12">
        <v>28448967</v>
      </c>
    </row>
    <row r="114" spans="1:5" ht="22.5">
      <c r="A114" s="30" t="s">
        <v>57</v>
      </c>
      <c r="B114" s="12">
        <v>7802127477</v>
      </c>
      <c r="C114" s="27">
        <v>780201001</v>
      </c>
      <c r="D114" s="12" t="s">
        <v>105</v>
      </c>
      <c r="E114" s="12">
        <v>26361092</v>
      </c>
    </row>
    <row r="115" spans="1:5" ht="22.5">
      <c r="A115" s="30" t="s">
        <v>241</v>
      </c>
      <c r="B115" s="12">
        <v>7717662353</v>
      </c>
      <c r="C115" s="27">
        <v>781145001</v>
      </c>
      <c r="D115" s="12" t="s">
        <v>104</v>
      </c>
      <c r="E115" s="12">
        <v>28042497</v>
      </c>
    </row>
    <row r="116" spans="1:5" ht="22.5">
      <c r="A116" s="30" t="s">
        <v>248</v>
      </c>
      <c r="B116" s="12">
        <v>7806150886</v>
      </c>
      <c r="C116" s="27">
        <v>780601001</v>
      </c>
      <c r="D116" s="12" t="s">
        <v>105</v>
      </c>
      <c r="E116" s="12">
        <v>28134896</v>
      </c>
    </row>
    <row r="117" spans="1:5" ht="22.5">
      <c r="A117" s="30" t="s">
        <v>247</v>
      </c>
      <c r="B117" s="12">
        <v>7804349796</v>
      </c>
      <c r="C117" s="27">
        <v>780401001</v>
      </c>
      <c r="D117" s="12" t="s">
        <v>459</v>
      </c>
      <c r="E117" s="12">
        <v>28122490</v>
      </c>
    </row>
    <row r="118" spans="1:5" ht="11.25">
      <c r="A118" s="30" t="s">
        <v>132</v>
      </c>
      <c r="B118" s="12">
        <v>7805065476</v>
      </c>
      <c r="C118" s="27">
        <v>780501001</v>
      </c>
      <c r="D118" s="12" t="s">
        <v>131</v>
      </c>
      <c r="E118" s="12">
        <v>26421911</v>
      </c>
    </row>
    <row r="119" spans="1:5" ht="22.5">
      <c r="A119" s="30" t="s">
        <v>58</v>
      </c>
      <c r="B119" s="12">
        <v>7802310698</v>
      </c>
      <c r="C119" s="27">
        <v>780201001</v>
      </c>
      <c r="D119" s="12" t="s">
        <v>380</v>
      </c>
      <c r="E119" s="12">
        <v>26361093</v>
      </c>
    </row>
    <row r="120" spans="1:5" ht="22.5">
      <c r="A120" s="30" t="s">
        <v>460</v>
      </c>
      <c r="B120" s="12">
        <v>7817330143</v>
      </c>
      <c r="C120" s="27">
        <v>781701001</v>
      </c>
      <c r="D120" s="12" t="s">
        <v>104</v>
      </c>
      <c r="E120" s="12">
        <v>28041958</v>
      </c>
    </row>
    <row r="121" spans="1:5" ht="22.5">
      <c r="A121" s="30" t="s">
        <v>59</v>
      </c>
      <c r="B121" s="12">
        <v>7801185204</v>
      </c>
      <c r="C121" s="27">
        <v>784101001</v>
      </c>
      <c r="D121" s="12" t="s">
        <v>389</v>
      </c>
      <c r="E121" s="12">
        <v>27546308</v>
      </c>
    </row>
    <row r="122" spans="1:5" ht="33.75">
      <c r="A122" s="30" t="s">
        <v>133</v>
      </c>
      <c r="B122" s="12">
        <v>7811322925</v>
      </c>
      <c r="C122" s="27">
        <v>781101001</v>
      </c>
      <c r="D122" s="12" t="s">
        <v>461</v>
      </c>
      <c r="E122" s="12">
        <v>26361113</v>
      </c>
    </row>
    <row r="123" spans="1:5" ht="22.5">
      <c r="A123" s="30" t="s">
        <v>260</v>
      </c>
      <c r="B123" s="12">
        <v>7802118578</v>
      </c>
      <c r="C123" s="27">
        <v>997350001</v>
      </c>
      <c r="D123" s="12" t="s">
        <v>104</v>
      </c>
      <c r="E123" s="12">
        <v>28152725</v>
      </c>
    </row>
    <row r="124" spans="1:5" ht="22.5">
      <c r="A124" s="30" t="s">
        <v>310</v>
      </c>
      <c r="B124" s="12">
        <v>7806055343</v>
      </c>
      <c r="C124" s="27">
        <v>783450001</v>
      </c>
      <c r="D124" s="12" t="s">
        <v>104</v>
      </c>
      <c r="E124" s="12">
        <v>28266783</v>
      </c>
    </row>
    <row r="125" spans="1:5" ht="11.25">
      <c r="A125" s="30" t="s">
        <v>134</v>
      </c>
      <c r="B125" s="12">
        <v>7825487243</v>
      </c>
      <c r="C125" s="27">
        <v>784101001</v>
      </c>
      <c r="D125" s="12" t="s">
        <v>131</v>
      </c>
      <c r="E125" s="12">
        <v>26422005</v>
      </c>
    </row>
    <row r="126" spans="1:5" ht="33.75">
      <c r="A126" s="30" t="s">
        <v>61</v>
      </c>
      <c r="B126" s="12">
        <v>7838024362</v>
      </c>
      <c r="C126" s="27">
        <v>783450001</v>
      </c>
      <c r="D126" s="12" t="s">
        <v>462</v>
      </c>
      <c r="E126" s="12">
        <v>26422017</v>
      </c>
    </row>
    <row r="127" spans="1:5" ht="22.5">
      <c r="A127" s="30" t="s">
        <v>220</v>
      </c>
      <c r="B127" s="12">
        <v>7811394126</v>
      </c>
      <c r="C127" s="27">
        <v>781101001</v>
      </c>
      <c r="D127" s="12" t="s">
        <v>104</v>
      </c>
      <c r="E127" s="12">
        <v>27880391</v>
      </c>
    </row>
    <row r="128" spans="1:5" ht="22.5">
      <c r="A128" s="30" t="s">
        <v>160</v>
      </c>
      <c r="B128" s="12">
        <v>7801374265</v>
      </c>
      <c r="C128" s="27">
        <v>781601001</v>
      </c>
      <c r="D128" s="12" t="s">
        <v>139</v>
      </c>
      <c r="E128" s="12">
        <v>26322164</v>
      </c>
    </row>
    <row r="129" spans="1:5" ht="22.5">
      <c r="A129" s="30" t="s">
        <v>62</v>
      </c>
      <c r="B129" s="12">
        <v>7810095885</v>
      </c>
      <c r="C129" s="27">
        <v>781001001</v>
      </c>
      <c r="D129" s="12" t="s">
        <v>104</v>
      </c>
      <c r="E129" s="12">
        <v>26361108</v>
      </c>
    </row>
    <row r="130" spans="1:5" ht="22.5">
      <c r="A130" s="30" t="s">
        <v>63</v>
      </c>
      <c r="B130" s="12">
        <v>7817044495</v>
      </c>
      <c r="C130" s="27">
        <v>781701001</v>
      </c>
      <c r="D130" s="12" t="s">
        <v>104</v>
      </c>
      <c r="E130" s="12">
        <v>26597829</v>
      </c>
    </row>
    <row r="131" spans="1:5" ht="22.5">
      <c r="A131" s="30" t="s">
        <v>264</v>
      </c>
      <c r="B131" s="12">
        <v>7802437912</v>
      </c>
      <c r="C131" s="27">
        <v>780201001</v>
      </c>
      <c r="D131" s="12" t="s">
        <v>459</v>
      </c>
      <c r="E131" s="12">
        <v>28155105</v>
      </c>
    </row>
    <row r="132" spans="1:5" ht="22.5">
      <c r="A132" s="30" t="s">
        <v>308</v>
      </c>
      <c r="B132" s="12">
        <v>7802385950</v>
      </c>
      <c r="C132" s="27">
        <v>780201001</v>
      </c>
      <c r="D132" s="12" t="s">
        <v>105</v>
      </c>
      <c r="E132" s="12">
        <v>28255011</v>
      </c>
    </row>
    <row r="133" spans="1:5" ht="22.5">
      <c r="A133" s="30" t="s">
        <v>146</v>
      </c>
      <c r="B133" s="12">
        <v>7802338277</v>
      </c>
      <c r="C133" s="27">
        <v>780201001</v>
      </c>
      <c r="D133" s="12" t="s">
        <v>104</v>
      </c>
      <c r="E133" s="12">
        <v>27831333</v>
      </c>
    </row>
    <row r="134" spans="1:5" ht="22.5">
      <c r="A134" s="30" t="s">
        <v>64</v>
      </c>
      <c r="B134" s="12">
        <v>7813479657</v>
      </c>
      <c r="C134" s="27">
        <v>781301001</v>
      </c>
      <c r="D134" s="12" t="s">
        <v>463</v>
      </c>
      <c r="E134" s="12">
        <v>27546295</v>
      </c>
    </row>
    <row r="135" spans="1:5" ht="22.5">
      <c r="A135" s="30" t="s">
        <v>464</v>
      </c>
      <c r="B135" s="12">
        <v>7805614870</v>
      </c>
      <c r="C135" s="27">
        <v>783901001</v>
      </c>
      <c r="D135" s="12" t="s">
        <v>465</v>
      </c>
      <c r="E135" s="12">
        <v>28509704</v>
      </c>
    </row>
    <row r="136" spans="1:5" ht="22.5">
      <c r="A136" s="30" t="s">
        <v>66</v>
      </c>
      <c r="B136" s="12">
        <v>7820029472</v>
      </c>
      <c r="C136" s="27">
        <v>782001001</v>
      </c>
      <c r="D136" s="12" t="s">
        <v>105</v>
      </c>
      <c r="E136" s="12">
        <v>26361121</v>
      </c>
    </row>
    <row r="137" spans="1:5" ht="22.5">
      <c r="A137" s="30" t="s">
        <v>246</v>
      </c>
      <c r="B137" s="12">
        <v>7810270209</v>
      </c>
      <c r="C137" s="27">
        <v>781001001</v>
      </c>
      <c r="D137" s="12" t="s">
        <v>105</v>
      </c>
      <c r="E137" s="12">
        <v>28113372</v>
      </c>
    </row>
    <row r="138" spans="1:5" ht="11.25">
      <c r="A138" s="30" t="s">
        <v>135</v>
      </c>
      <c r="B138" s="12">
        <v>7814122120</v>
      </c>
      <c r="C138" s="27">
        <v>781401001</v>
      </c>
      <c r="D138" s="12" t="s">
        <v>131</v>
      </c>
      <c r="E138" s="12">
        <v>26421986</v>
      </c>
    </row>
    <row r="139" spans="1:5" ht="33.75">
      <c r="A139" s="30" t="s">
        <v>466</v>
      </c>
      <c r="B139" s="12">
        <v>7806438628</v>
      </c>
      <c r="C139" s="27">
        <v>780601001</v>
      </c>
      <c r="D139" s="12" t="s">
        <v>467</v>
      </c>
      <c r="E139" s="12">
        <v>28422808</v>
      </c>
    </row>
    <row r="140" spans="1:5" ht="11.25">
      <c r="A140" s="30" t="s">
        <v>219</v>
      </c>
      <c r="B140" s="12">
        <v>7841314985</v>
      </c>
      <c r="C140" s="27">
        <v>784101001</v>
      </c>
      <c r="D140" s="12" t="s">
        <v>131</v>
      </c>
      <c r="E140" s="12">
        <v>26361135</v>
      </c>
    </row>
    <row r="141" spans="1:5" ht="22.5">
      <c r="A141" s="30" t="s">
        <v>226</v>
      </c>
      <c r="B141" s="12">
        <v>7839357460</v>
      </c>
      <c r="C141" s="27">
        <v>783901001</v>
      </c>
      <c r="D141" s="12" t="s">
        <v>105</v>
      </c>
      <c r="E141" s="12">
        <v>27971244</v>
      </c>
    </row>
    <row r="142" spans="1:5" ht="22.5">
      <c r="A142" s="30" t="s">
        <v>468</v>
      </c>
      <c r="B142" s="12">
        <v>7805519673</v>
      </c>
      <c r="C142" s="27">
        <v>783801001</v>
      </c>
      <c r="D142" s="12" t="s">
        <v>105</v>
      </c>
      <c r="E142" s="12">
        <v>28151979</v>
      </c>
    </row>
    <row r="143" spans="1:5" ht="22.5">
      <c r="A143" s="30" t="s">
        <v>469</v>
      </c>
      <c r="B143" s="12">
        <v>7802853013</v>
      </c>
      <c r="C143" s="27">
        <v>780201001</v>
      </c>
      <c r="D143" s="12" t="s">
        <v>105</v>
      </c>
      <c r="E143" s="12">
        <v>28511826</v>
      </c>
    </row>
    <row r="144" spans="1:5" ht="22.5">
      <c r="A144" s="30" t="s">
        <v>470</v>
      </c>
      <c r="B144" s="12">
        <v>7841014910</v>
      </c>
      <c r="C144" s="27">
        <v>784101001</v>
      </c>
      <c r="D144" s="12" t="s">
        <v>471</v>
      </c>
      <c r="E144" s="12">
        <v>28798987</v>
      </c>
    </row>
    <row r="145" spans="1:5" ht="22.5">
      <c r="A145" s="30" t="s">
        <v>232</v>
      </c>
      <c r="B145" s="12">
        <v>7820034338</v>
      </c>
      <c r="C145" s="27">
        <v>782001001</v>
      </c>
      <c r="D145" s="12" t="s">
        <v>105</v>
      </c>
      <c r="E145" s="12">
        <v>28001891</v>
      </c>
    </row>
    <row r="146" spans="1:5" ht="33.75">
      <c r="A146" s="30" t="s">
        <v>67</v>
      </c>
      <c r="B146" s="12">
        <v>7813114617</v>
      </c>
      <c r="C146" s="27">
        <v>781301001</v>
      </c>
      <c r="D146" s="12" t="s">
        <v>472</v>
      </c>
      <c r="E146" s="12">
        <v>26361115</v>
      </c>
    </row>
    <row r="147" spans="1:5" ht="22.5">
      <c r="A147" s="30" t="s">
        <v>473</v>
      </c>
      <c r="B147" s="12">
        <v>7810467163</v>
      </c>
      <c r="C147" s="27">
        <v>783101001</v>
      </c>
      <c r="D147" s="12" t="s">
        <v>105</v>
      </c>
      <c r="E147" s="12">
        <v>28042530</v>
      </c>
    </row>
    <row r="148" spans="1:5" ht="22.5">
      <c r="A148" s="30" t="s">
        <v>228</v>
      </c>
      <c r="B148" s="12">
        <v>7813109141</v>
      </c>
      <c r="C148" s="27">
        <v>781301001</v>
      </c>
      <c r="D148" s="12" t="s">
        <v>104</v>
      </c>
      <c r="E148" s="12">
        <v>27988538</v>
      </c>
    </row>
    <row r="149" spans="1:5" ht="22.5">
      <c r="A149" s="30" t="s">
        <v>242</v>
      </c>
      <c r="B149" s="12">
        <v>7810509293</v>
      </c>
      <c r="C149" s="27">
        <v>781001001</v>
      </c>
      <c r="D149" s="12" t="s">
        <v>104</v>
      </c>
      <c r="E149" s="12">
        <v>28042486</v>
      </c>
    </row>
    <row r="150" spans="1:5" ht="22.5">
      <c r="A150" s="30" t="s">
        <v>167</v>
      </c>
      <c r="B150" s="12">
        <v>7804176134</v>
      </c>
      <c r="C150" s="27">
        <v>780401001</v>
      </c>
      <c r="D150" s="12" t="s">
        <v>104</v>
      </c>
      <c r="E150" s="12">
        <v>27848302</v>
      </c>
    </row>
    <row r="151" spans="1:5" ht="22.5">
      <c r="A151" s="30" t="s">
        <v>249</v>
      </c>
      <c r="B151" s="12">
        <v>7801089980</v>
      </c>
      <c r="C151" s="27">
        <v>780101001</v>
      </c>
      <c r="D151" s="12" t="s">
        <v>425</v>
      </c>
      <c r="E151" s="12">
        <v>28134965</v>
      </c>
    </row>
    <row r="152" spans="1:5" ht="22.5">
      <c r="A152" s="30" t="s">
        <v>91</v>
      </c>
      <c r="B152" s="12">
        <v>7806007029</v>
      </c>
      <c r="C152" s="27">
        <v>780601001</v>
      </c>
      <c r="D152" s="12" t="s">
        <v>389</v>
      </c>
      <c r="E152" s="12">
        <v>26422092</v>
      </c>
    </row>
    <row r="153" spans="1:5" ht="33.75">
      <c r="A153" s="30" t="s">
        <v>92</v>
      </c>
      <c r="B153" s="12">
        <v>7811375691</v>
      </c>
      <c r="C153" s="27">
        <v>781101001</v>
      </c>
      <c r="D153" s="12" t="s">
        <v>474</v>
      </c>
      <c r="E153" s="12">
        <v>26361114</v>
      </c>
    </row>
    <row r="154" spans="1:5" ht="22.5">
      <c r="A154" s="30" t="s">
        <v>227</v>
      </c>
      <c r="B154" s="12">
        <v>7806302458</v>
      </c>
      <c r="C154" s="27">
        <v>780601001</v>
      </c>
      <c r="D154" s="12" t="s">
        <v>105</v>
      </c>
      <c r="E154" s="12">
        <v>27976484</v>
      </c>
    </row>
    <row r="155" spans="1:5" ht="22.5">
      <c r="A155" s="30" t="s">
        <v>136</v>
      </c>
      <c r="B155" s="12">
        <v>7826087336</v>
      </c>
      <c r="C155" s="27">
        <v>783901001</v>
      </c>
      <c r="D155" s="12" t="s">
        <v>475</v>
      </c>
      <c r="E155" s="12">
        <v>26769190</v>
      </c>
    </row>
    <row r="156" spans="1:5" ht="11.25">
      <c r="A156" s="30" t="s">
        <v>137</v>
      </c>
      <c r="B156" s="12">
        <v>7841378040</v>
      </c>
      <c r="C156" s="27">
        <v>784101001</v>
      </c>
      <c r="D156" s="12" t="s">
        <v>476</v>
      </c>
      <c r="E156" s="12">
        <v>26641597</v>
      </c>
    </row>
    <row r="157" spans="1:5" ht="22.5">
      <c r="A157" s="30" t="s">
        <v>477</v>
      </c>
      <c r="B157" s="12">
        <v>7805387057</v>
      </c>
      <c r="C157" s="27">
        <v>780501001</v>
      </c>
      <c r="D157" s="12" t="s">
        <v>104</v>
      </c>
      <c r="E157" s="12">
        <v>26421941</v>
      </c>
    </row>
    <row r="158" spans="1:5" ht="22.5">
      <c r="A158" s="30" t="s">
        <v>93</v>
      </c>
      <c r="B158" s="12">
        <v>7801379947</v>
      </c>
      <c r="C158" s="27">
        <v>780101001</v>
      </c>
      <c r="D158" s="12" t="s">
        <v>105</v>
      </c>
      <c r="E158" s="12">
        <v>26361090</v>
      </c>
    </row>
    <row r="159" spans="1:5" ht="11.25">
      <c r="A159" s="30" t="s">
        <v>138</v>
      </c>
      <c r="B159" s="12">
        <v>7811141414</v>
      </c>
      <c r="C159" s="27">
        <v>781101001</v>
      </c>
      <c r="D159" s="12" t="s">
        <v>131</v>
      </c>
      <c r="E159" s="12">
        <v>26361112</v>
      </c>
    </row>
    <row r="160" spans="1:5" ht="22.5">
      <c r="A160" s="30" t="s">
        <v>94</v>
      </c>
      <c r="B160" s="12">
        <v>7826140438</v>
      </c>
      <c r="C160" s="27">
        <v>783901001</v>
      </c>
      <c r="D160" s="12" t="s">
        <v>425</v>
      </c>
      <c r="E160" s="12">
        <v>26361123</v>
      </c>
    </row>
    <row r="161" spans="1:5" ht="22.5">
      <c r="A161" s="30" t="s">
        <v>478</v>
      </c>
      <c r="B161" s="12">
        <v>7814422759</v>
      </c>
      <c r="C161" s="27">
        <v>781401001</v>
      </c>
      <c r="D161" s="12" t="s">
        <v>104</v>
      </c>
      <c r="E161" s="12">
        <v>28423270</v>
      </c>
    </row>
    <row r="162" spans="1:5" ht="22.5">
      <c r="A162" s="30" t="s">
        <v>95</v>
      </c>
      <c r="B162" s="12">
        <v>7207009725</v>
      </c>
      <c r="C162" s="27">
        <v>783901001</v>
      </c>
      <c r="D162" s="12" t="s">
        <v>104</v>
      </c>
      <c r="E162" s="12">
        <v>26578046</v>
      </c>
    </row>
    <row r="163" spans="1:5" ht="22.5">
      <c r="A163" s="30" t="s">
        <v>479</v>
      </c>
      <c r="B163" s="12">
        <v>7703792360</v>
      </c>
      <c r="C163" s="27">
        <v>780701001</v>
      </c>
      <c r="D163" s="12" t="s">
        <v>105</v>
      </c>
      <c r="E163" s="12">
        <v>28496542</v>
      </c>
    </row>
    <row r="164" spans="1:5" ht="22.5">
      <c r="A164" s="30" t="s">
        <v>96</v>
      </c>
      <c r="B164" s="12">
        <v>7820027796</v>
      </c>
      <c r="C164" s="27">
        <v>782001001</v>
      </c>
      <c r="D164" s="12" t="s">
        <v>425</v>
      </c>
      <c r="E164" s="12">
        <v>26516049</v>
      </c>
    </row>
    <row r="165" spans="1:5" ht="22.5">
      <c r="A165" s="30" t="s">
        <v>265</v>
      </c>
      <c r="B165" s="12">
        <v>7820013553</v>
      </c>
      <c r="C165" s="27">
        <v>782001001</v>
      </c>
      <c r="D165" s="12" t="s">
        <v>380</v>
      </c>
      <c r="E165" s="12">
        <v>28191592</v>
      </c>
    </row>
    <row r="166" spans="1:5" ht="45">
      <c r="A166" s="30" t="s">
        <v>164</v>
      </c>
      <c r="B166" s="12">
        <v>7830000970</v>
      </c>
      <c r="C166" s="27">
        <v>783450001</v>
      </c>
      <c r="D166" s="12" t="s">
        <v>480</v>
      </c>
      <c r="E166" s="12">
        <v>26322166</v>
      </c>
    </row>
    <row r="167" spans="1:5" ht="22.5">
      <c r="A167" s="30" t="s">
        <v>252</v>
      </c>
      <c r="B167" s="12">
        <v>7707049388</v>
      </c>
      <c r="C167" s="27">
        <v>784001001</v>
      </c>
      <c r="D167" s="12" t="s">
        <v>380</v>
      </c>
      <c r="E167" s="12">
        <v>26357538</v>
      </c>
    </row>
    <row r="168" spans="1:5" ht="22.5">
      <c r="A168" s="30" t="s">
        <v>481</v>
      </c>
      <c r="B168" s="12">
        <v>7813045547</v>
      </c>
      <c r="C168" s="27">
        <v>781301001</v>
      </c>
      <c r="D168" s="12" t="s">
        <v>389</v>
      </c>
      <c r="E168" s="12">
        <v>27995413</v>
      </c>
    </row>
    <row r="169" spans="1:5" ht="22.5">
      <c r="A169" s="30" t="s">
        <v>482</v>
      </c>
      <c r="B169" s="12">
        <v>7812029408</v>
      </c>
      <c r="C169" s="27">
        <v>783801001</v>
      </c>
      <c r="D169" s="12" t="s">
        <v>428</v>
      </c>
      <c r="E169" s="12">
        <v>28454949</v>
      </c>
    </row>
    <row r="170" spans="1:5" ht="22.5">
      <c r="A170" s="30" t="s">
        <v>483</v>
      </c>
      <c r="B170" s="12">
        <v>7805029012</v>
      </c>
      <c r="C170" s="27">
        <v>780501001</v>
      </c>
      <c r="D170" s="12" t="s">
        <v>105</v>
      </c>
      <c r="E170" s="12">
        <v>26361089</v>
      </c>
    </row>
    <row r="171" spans="1:5" ht="33.75">
      <c r="A171" s="30" t="s">
        <v>484</v>
      </c>
      <c r="B171" s="12">
        <v>7804040077</v>
      </c>
      <c r="C171" s="27">
        <v>780401001</v>
      </c>
      <c r="D171" s="12" t="s">
        <v>485</v>
      </c>
      <c r="E171" s="12">
        <v>26491915</v>
      </c>
    </row>
    <row r="172" spans="1:5" ht="22.5">
      <c r="A172" s="30" t="s">
        <v>486</v>
      </c>
      <c r="B172" s="12">
        <v>7812009592</v>
      </c>
      <c r="C172" s="27">
        <v>783801001</v>
      </c>
      <c r="D172" s="12" t="s">
        <v>428</v>
      </c>
      <c r="E172" s="12">
        <v>26422396</v>
      </c>
    </row>
    <row r="173" spans="1:5" ht="22.5">
      <c r="A173" s="30" t="s">
        <v>487</v>
      </c>
      <c r="B173" s="12">
        <v>7813045434</v>
      </c>
      <c r="C173" s="27">
        <v>781301001</v>
      </c>
      <c r="D173" s="12" t="s">
        <v>105</v>
      </c>
      <c r="E173" s="12">
        <v>28436138</v>
      </c>
    </row>
    <row r="174" spans="1:5" ht="22.5">
      <c r="A174" s="30" t="s">
        <v>488</v>
      </c>
      <c r="B174" s="12">
        <v>7817002417</v>
      </c>
      <c r="C174" s="27">
        <v>781701001</v>
      </c>
      <c r="D174" s="12" t="s">
        <v>104</v>
      </c>
      <c r="E174" s="12">
        <v>28485475</v>
      </c>
    </row>
    <row r="175" spans="1:5" ht="22.5">
      <c r="A175" s="30" t="s">
        <v>489</v>
      </c>
      <c r="B175" s="12">
        <v>7818001991</v>
      </c>
      <c r="C175" s="27">
        <v>784301001</v>
      </c>
      <c r="D175" s="12" t="s">
        <v>105</v>
      </c>
      <c r="E175" s="12">
        <v>28505234</v>
      </c>
    </row>
    <row r="176" spans="1:5" ht="22.5">
      <c r="A176" s="30" t="s">
        <v>97</v>
      </c>
      <c r="B176" s="12">
        <v>7805005950</v>
      </c>
      <c r="C176" s="27">
        <v>783450001</v>
      </c>
      <c r="D176" s="12" t="s">
        <v>105</v>
      </c>
      <c r="E176" s="12">
        <v>26361099</v>
      </c>
    </row>
    <row r="177" spans="1:5" ht="22.5">
      <c r="A177" s="30" t="s">
        <v>490</v>
      </c>
      <c r="B177" s="12">
        <v>7820016787</v>
      </c>
      <c r="C177" s="27">
        <v>782001001</v>
      </c>
      <c r="D177" s="12" t="s">
        <v>104</v>
      </c>
      <c r="E177" s="12">
        <v>28508026</v>
      </c>
    </row>
  </sheetData>
  <sheetProtection formatColumns="0" formatRows="0"/>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_02">
    <tabColor rgb="FFFF0000"/>
  </sheetPr>
  <dimension ref="A1:G82"/>
  <sheetViews>
    <sheetView showGridLines="0" zoomScalePageLayoutView="0" workbookViewId="0" topLeftCell="A1">
      <selection activeCell="D44" sqref="D44"/>
    </sheetView>
  </sheetViews>
  <sheetFormatPr defaultColWidth="21.57421875" defaultRowHeight="11.25"/>
  <cols>
    <col min="1" max="1" width="43.00390625" style="2" customWidth="1"/>
    <col min="2" max="2" width="11.57421875" style="10" customWidth="1"/>
    <col min="3" max="3" width="9.8515625" style="27" customWidth="1"/>
    <col min="4" max="4" width="41.7109375" style="12" customWidth="1"/>
    <col min="5" max="5" width="18.28125" style="12" customWidth="1"/>
    <col min="6" max="250" width="9.140625" style="12" customWidth="1"/>
    <col min="251" max="251" width="44.8515625" style="12" customWidth="1"/>
    <col min="252" max="252" width="28.28125" style="12" customWidth="1"/>
    <col min="253" max="253" width="6.28125" style="12" customWidth="1"/>
    <col min="254" max="254" width="5.57421875" style="12" customWidth="1"/>
    <col min="255" max="255" width="33.140625" style="12" customWidth="1"/>
    <col min="256" max="16384" width="21.57421875" style="12" customWidth="1"/>
  </cols>
  <sheetData>
    <row r="1" spans="1:5" s="3" customFormat="1" ht="11.25">
      <c r="A1" s="29" t="s">
        <v>15</v>
      </c>
      <c r="B1" s="29" t="s">
        <v>4</v>
      </c>
      <c r="C1" s="29" t="s">
        <v>5</v>
      </c>
      <c r="D1" s="29" t="s">
        <v>16</v>
      </c>
      <c r="E1" s="3" t="s">
        <v>17</v>
      </c>
    </row>
    <row r="2" spans="1:7" s="3" customFormat="1" ht="11.25">
      <c r="A2" s="29" t="s">
        <v>80</v>
      </c>
      <c r="B2" s="29" t="s">
        <v>102</v>
      </c>
      <c r="C2" s="29" t="s">
        <v>34</v>
      </c>
      <c r="D2" s="29" t="s">
        <v>213</v>
      </c>
      <c r="E2" s="29">
        <v>26420583</v>
      </c>
      <c r="F2" s="29"/>
      <c r="G2" s="29"/>
    </row>
    <row r="3" spans="1:7" s="3" customFormat="1" ht="11.25">
      <c r="A3" s="29" t="s">
        <v>32</v>
      </c>
      <c r="B3" s="29" t="s">
        <v>33</v>
      </c>
      <c r="C3" s="29" t="s">
        <v>182</v>
      </c>
      <c r="D3" s="29" t="s">
        <v>207</v>
      </c>
      <c r="E3" s="29">
        <v>26361102</v>
      </c>
      <c r="F3" s="29"/>
      <c r="G3" s="29"/>
    </row>
    <row r="4" spans="1:7" s="3" customFormat="1" ht="11.25">
      <c r="A4" s="29" t="s">
        <v>149</v>
      </c>
      <c r="B4" s="29" t="s">
        <v>185</v>
      </c>
      <c r="C4" s="29" t="s">
        <v>120</v>
      </c>
      <c r="D4" s="29" t="s">
        <v>148</v>
      </c>
      <c r="E4" s="29">
        <v>26322162</v>
      </c>
      <c r="F4" s="29"/>
      <c r="G4" s="29"/>
    </row>
    <row r="5" spans="1:7" s="3" customFormat="1" ht="11.25">
      <c r="A5" s="29" t="s">
        <v>150</v>
      </c>
      <c r="B5" s="29" t="s">
        <v>186</v>
      </c>
      <c r="C5" s="29" t="s">
        <v>56</v>
      </c>
      <c r="D5" s="29" t="s">
        <v>148</v>
      </c>
      <c r="E5" s="29">
        <v>26322153</v>
      </c>
      <c r="F5" s="29"/>
      <c r="G5" s="29"/>
    </row>
    <row r="6" spans="1:7" ht="11.25">
      <c r="A6" s="29" t="s">
        <v>151</v>
      </c>
      <c r="B6" s="29" t="s">
        <v>187</v>
      </c>
      <c r="C6" s="29" t="s">
        <v>188</v>
      </c>
      <c r="D6" s="29" t="s">
        <v>148</v>
      </c>
      <c r="E6" s="29">
        <v>27126047</v>
      </c>
      <c r="F6" s="29"/>
      <c r="G6" s="29"/>
    </row>
    <row r="7" spans="1:7" ht="11.25">
      <c r="A7" s="29" t="s">
        <v>152</v>
      </c>
      <c r="B7" s="29" t="s">
        <v>189</v>
      </c>
      <c r="C7" s="29" t="s">
        <v>190</v>
      </c>
      <c r="D7" s="29" t="s">
        <v>153</v>
      </c>
      <c r="E7" s="29">
        <v>26797003</v>
      </c>
      <c r="F7" s="29"/>
      <c r="G7" s="29"/>
    </row>
    <row r="8" spans="1:7" ht="11.25">
      <c r="A8" s="29" t="s">
        <v>154</v>
      </c>
      <c r="B8" s="29" t="s">
        <v>191</v>
      </c>
      <c r="C8" s="29" t="s">
        <v>65</v>
      </c>
      <c r="D8" s="29" t="s">
        <v>148</v>
      </c>
      <c r="E8" s="29">
        <v>26322163</v>
      </c>
      <c r="F8" s="29"/>
      <c r="G8" s="29"/>
    </row>
    <row r="9" spans="1:7" ht="11.25">
      <c r="A9" s="29" t="s">
        <v>155</v>
      </c>
      <c r="B9" s="29" t="s">
        <v>192</v>
      </c>
      <c r="C9" s="29" t="s">
        <v>68</v>
      </c>
      <c r="D9" s="29" t="s">
        <v>153</v>
      </c>
      <c r="E9" s="29">
        <v>26424359</v>
      </c>
      <c r="F9" s="29"/>
      <c r="G9" s="29"/>
    </row>
    <row r="10" spans="1:7" ht="11.25">
      <c r="A10" s="29" t="s">
        <v>156</v>
      </c>
      <c r="B10" s="29" t="s">
        <v>193</v>
      </c>
      <c r="C10" s="29" t="s">
        <v>34</v>
      </c>
      <c r="D10" s="29" t="s">
        <v>148</v>
      </c>
      <c r="E10" s="29">
        <v>26322156</v>
      </c>
      <c r="F10" s="29"/>
      <c r="G10" s="29"/>
    </row>
    <row r="11" spans="1:7" ht="11.25">
      <c r="A11" s="29" t="s">
        <v>157</v>
      </c>
      <c r="B11" s="29" t="s">
        <v>147</v>
      </c>
      <c r="C11" s="29" t="s">
        <v>194</v>
      </c>
      <c r="D11" s="29" t="s">
        <v>148</v>
      </c>
      <c r="E11" s="29">
        <v>26322159</v>
      </c>
      <c r="F11" s="29"/>
      <c r="G11" s="29"/>
    </row>
    <row r="12" spans="1:7" ht="11.25">
      <c r="A12" s="29" t="s">
        <v>158</v>
      </c>
      <c r="B12" s="29" t="s">
        <v>195</v>
      </c>
      <c r="C12" s="29" t="s">
        <v>51</v>
      </c>
      <c r="D12" s="29" t="s">
        <v>148</v>
      </c>
      <c r="E12" s="29">
        <v>26322161</v>
      </c>
      <c r="F12" s="29"/>
      <c r="G12" s="29"/>
    </row>
    <row r="13" spans="1:7" ht="11.25">
      <c r="A13" s="29" t="s">
        <v>159</v>
      </c>
      <c r="B13" s="29" t="s">
        <v>196</v>
      </c>
      <c r="C13" s="29" t="s">
        <v>120</v>
      </c>
      <c r="D13" s="29" t="s">
        <v>148</v>
      </c>
      <c r="E13" s="29">
        <v>26608446</v>
      </c>
      <c r="F13" s="29"/>
      <c r="G13" s="29"/>
    </row>
    <row r="14" spans="1:7" ht="11.25">
      <c r="A14" s="29" t="s">
        <v>160</v>
      </c>
      <c r="B14" s="29" t="s">
        <v>197</v>
      </c>
      <c r="C14" s="29" t="s">
        <v>117</v>
      </c>
      <c r="D14" s="29" t="s">
        <v>214</v>
      </c>
      <c r="E14" s="29">
        <v>26322164</v>
      </c>
      <c r="F14" s="29"/>
      <c r="G14" s="29"/>
    </row>
    <row r="15" spans="1:7" ht="11.25">
      <c r="A15" s="29" t="s">
        <v>161</v>
      </c>
      <c r="B15" s="29" t="s">
        <v>198</v>
      </c>
      <c r="C15" s="29" t="s">
        <v>43</v>
      </c>
      <c r="D15" s="29" t="s">
        <v>148</v>
      </c>
      <c r="E15" s="29">
        <v>26840521</v>
      </c>
      <c r="F15" s="29"/>
      <c r="G15" s="29"/>
    </row>
    <row r="16" spans="1:7" ht="11.25">
      <c r="A16" s="29" t="s">
        <v>162</v>
      </c>
      <c r="B16" s="29" t="s">
        <v>199</v>
      </c>
      <c r="C16" s="29" t="s">
        <v>56</v>
      </c>
      <c r="D16" s="29" t="s">
        <v>148</v>
      </c>
      <c r="E16" s="29">
        <v>26597512</v>
      </c>
      <c r="F16" s="29"/>
      <c r="G16" s="29"/>
    </row>
    <row r="17" spans="1:7" ht="11.25">
      <c r="A17" s="29" t="s">
        <v>163</v>
      </c>
      <c r="B17" s="29" t="s">
        <v>200</v>
      </c>
      <c r="C17" s="29" t="s">
        <v>201</v>
      </c>
      <c r="D17" s="29" t="s">
        <v>148</v>
      </c>
      <c r="E17" s="29">
        <v>26322158</v>
      </c>
      <c r="F17" s="29"/>
      <c r="G17" s="29"/>
    </row>
    <row r="18" spans="1:7" ht="11.25">
      <c r="A18" s="29" t="s">
        <v>164</v>
      </c>
      <c r="B18" s="29" t="s">
        <v>202</v>
      </c>
      <c r="C18" s="29" t="s">
        <v>34</v>
      </c>
      <c r="D18" s="29" t="s">
        <v>139</v>
      </c>
      <c r="E18" s="29">
        <v>26322166</v>
      </c>
      <c r="F18" s="29"/>
      <c r="G18" s="29"/>
    </row>
    <row r="19" spans="1:7" ht="11.25">
      <c r="A19" s="29" t="s">
        <v>165</v>
      </c>
      <c r="B19" s="29" t="s">
        <v>203</v>
      </c>
      <c r="C19" s="29" t="s">
        <v>120</v>
      </c>
      <c r="D19" s="29" t="s">
        <v>148</v>
      </c>
      <c r="E19" s="29">
        <v>26361117</v>
      </c>
      <c r="F19" s="29"/>
      <c r="G19" s="29"/>
    </row>
    <row r="20" spans="1:7" ht="11.25">
      <c r="A20" s="29" t="s">
        <v>166</v>
      </c>
      <c r="B20" s="29" t="s">
        <v>204</v>
      </c>
      <c r="C20" s="29" t="s">
        <v>205</v>
      </c>
      <c r="D20" s="29" t="s">
        <v>153</v>
      </c>
      <c r="E20" s="29">
        <v>26555876</v>
      </c>
      <c r="F20" s="29"/>
      <c r="G20" s="29"/>
    </row>
    <row r="21" spans="1:7" ht="11.25">
      <c r="A21" s="29" t="s">
        <v>181</v>
      </c>
      <c r="B21" s="29" t="s">
        <v>206</v>
      </c>
      <c r="C21" s="29" t="s">
        <v>52</v>
      </c>
      <c r="D21" s="29" t="s">
        <v>153</v>
      </c>
      <c r="E21" s="29">
        <v>26424207</v>
      </c>
      <c r="F21" s="29"/>
      <c r="G21" s="29"/>
    </row>
    <row r="22" spans="1:7" ht="11.25">
      <c r="A22" s="29" t="s">
        <v>208</v>
      </c>
      <c r="B22" s="29" t="s">
        <v>209</v>
      </c>
      <c r="C22" s="29" t="s">
        <v>210</v>
      </c>
      <c r="D22" s="29" t="s">
        <v>153</v>
      </c>
      <c r="E22" s="29">
        <v>26569253</v>
      </c>
      <c r="F22" s="29"/>
      <c r="G22" s="29"/>
    </row>
    <row r="23" spans="1:7" ht="11.25">
      <c r="A23" s="29" t="s">
        <v>211</v>
      </c>
      <c r="B23" s="29" t="s">
        <v>212</v>
      </c>
      <c r="C23" s="29" t="s">
        <v>43</v>
      </c>
      <c r="D23" s="29" t="s">
        <v>153</v>
      </c>
      <c r="E23" s="29">
        <v>26424139</v>
      </c>
      <c r="F23" s="29"/>
      <c r="G23" s="29"/>
    </row>
    <row r="24" spans="1:7" ht="11.25">
      <c r="A24" s="29"/>
      <c r="B24" s="29"/>
      <c r="C24" s="29"/>
      <c r="D24" s="29"/>
      <c r="E24" s="29"/>
      <c r="F24" s="29"/>
      <c r="G24" s="29"/>
    </row>
    <row r="25" spans="1:7" ht="11.25">
      <c r="A25" s="29"/>
      <c r="B25" s="29"/>
      <c r="C25" s="29"/>
      <c r="D25" s="29"/>
      <c r="E25" s="29"/>
      <c r="F25" s="29"/>
      <c r="G25" s="29"/>
    </row>
    <row r="26" spans="1:7" ht="11.25">
      <c r="A26" s="29"/>
      <c r="B26" s="29"/>
      <c r="C26" s="29"/>
      <c r="D26" s="29"/>
      <c r="E26" s="29"/>
      <c r="F26" s="29"/>
      <c r="G26" s="29"/>
    </row>
    <row r="27" spans="1:7" ht="11.25">
      <c r="A27" s="29"/>
      <c r="B27" s="29"/>
      <c r="C27" s="29"/>
      <c r="D27" s="29"/>
      <c r="E27" s="29"/>
      <c r="F27" s="29"/>
      <c r="G27" s="29"/>
    </row>
    <row r="28" spans="1:7" ht="11.25">
      <c r="A28" s="29"/>
      <c r="B28" s="29"/>
      <c r="C28" s="29"/>
      <c r="D28" s="29"/>
      <c r="E28" s="29"/>
      <c r="F28" s="29"/>
      <c r="G28" s="29"/>
    </row>
    <row r="29" spans="1:7" ht="11.25">
      <c r="A29" s="29"/>
      <c r="B29" s="29"/>
      <c r="C29" s="29"/>
      <c r="D29" s="29"/>
      <c r="E29" s="29"/>
      <c r="F29" s="29"/>
      <c r="G29" s="29"/>
    </row>
    <row r="30" spans="1:7" ht="11.25">
      <c r="A30" s="29"/>
      <c r="B30" s="29"/>
      <c r="C30" s="29"/>
      <c r="D30" s="29"/>
      <c r="E30" s="29"/>
      <c r="F30" s="29"/>
      <c r="G30" s="29"/>
    </row>
    <row r="31" spans="1:7" ht="11.25">
      <c r="A31" s="29"/>
      <c r="B31" s="29"/>
      <c r="C31" s="29"/>
      <c r="D31" s="29"/>
      <c r="E31" s="29"/>
      <c r="F31" s="29"/>
      <c r="G31" s="29"/>
    </row>
    <row r="32" spans="1:7" ht="11.25">
      <c r="A32" s="29"/>
      <c r="B32" s="29"/>
      <c r="C32" s="29"/>
      <c r="D32" s="29"/>
      <c r="E32" s="29"/>
      <c r="F32" s="29"/>
      <c r="G32" s="29"/>
    </row>
    <row r="33" spans="1:7" ht="11.25">
      <c r="A33" s="29"/>
      <c r="B33" s="29"/>
      <c r="C33" s="29"/>
      <c r="D33" s="29"/>
      <c r="E33" s="29"/>
      <c r="F33" s="29"/>
      <c r="G33" s="29"/>
    </row>
    <row r="34" spans="1:7" ht="11.25">
      <c r="A34" s="29"/>
      <c r="B34" s="29"/>
      <c r="C34" s="29"/>
      <c r="D34" s="29"/>
      <c r="E34" s="29"/>
      <c r="F34" s="29"/>
      <c r="G34" s="29"/>
    </row>
    <row r="35" spans="1:7" ht="11.25">
      <c r="A35" s="29"/>
      <c r="B35" s="29"/>
      <c r="C35" s="29"/>
      <c r="D35" s="29"/>
      <c r="E35" s="29"/>
      <c r="F35" s="29"/>
      <c r="G35" s="29"/>
    </row>
    <row r="36" spans="1:7" ht="11.25">
      <c r="A36" s="29"/>
      <c r="B36" s="29"/>
      <c r="C36" s="29"/>
      <c r="D36" s="29"/>
      <c r="E36" s="29"/>
      <c r="F36" s="29"/>
      <c r="G36" s="29"/>
    </row>
    <row r="37" spans="1:7" ht="11.25">
      <c r="A37" s="29"/>
      <c r="B37" s="29"/>
      <c r="C37" s="29"/>
      <c r="D37" s="29"/>
      <c r="E37" s="29"/>
      <c r="F37" s="29"/>
      <c r="G37" s="29"/>
    </row>
    <row r="38" spans="1:7" ht="11.25">
      <c r="A38" s="29"/>
      <c r="B38" s="29"/>
      <c r="C38" s="29"/>
      <c r="D38" s="29"/>
      <c r="E38" s="29"/>
      <c r="F38" s="29"/>
      <c r="G38" s="29"/>
    </row>
    <row r="39" spans="1:7" ht="11.25">
      <c r="A39" s="29"/>
      <c r="B39" s="29"/>
      <c r="C39" s="29"/>
      <c r="D39" s="29"/>
      <c r="E39" s="29"/>
      <c r="F39" s="29"/>
      <c r="G39" s="29"/>
    </row>
    <row r="40" spans="1:7" ht="11.25">
      <c r="A40" s="29"/>
      <c r="B40" s="29"/>
      <c r="C40" s="29"/>
      <c r="D40" s="29"/>
      <c r="E40" s="29"/>
      <c r="F40" s="29"/>
      <c r="G40" s="29"/>
    </row>
    <row r="41" spans="1:7" ht="11.25">
      <c r="A41" s="29"/>
      <c r="B41" s="29"/>
      <c r="C41" s="29"/>
      <c r="D41" s="29"/>
      <c r="E41" s="29"/>
      <c r="F41" s="29"/>
      <c r="G41" s="29"/>
    </row>
    <row r="42" spans="1:7" ht="11.25">
      <c r="A42" s="29"/>
      <c r="B42" s="29"/>
      <c r="C42" s="29"/>
      <c r="D42" s="29"/>
      <c r="E42" s="29"/>
      <c r="F42" s="29"/>
      <c r="G42" s="29"/>
    </row>
    <row r="43" spans="1:7" ht="11.25">
      <c r="A43" s="29"/>
      <c r="B43" s="29"/>
      <c r="C43" s="29"/>
      <c r="D43" s="29"/>
      <c r="E43" s="29"/>
      <c r="F43" s="29"/>
      <c r="G43" s="29"/>
    </row>
    <row r="44" spans="1:7" ht="11.25">
      <c r="A44" s="29"/>
      <c r="B44" s="29"/>
      <c r="C44" s="29"/>
      <c r="D44" s="29"/>
      <c r="E44" s="29"/>
      <c r="F44" s="29"/>
      <c r="G44" s="29"/>
    </row>
    <row r="45" spans="1:7" ht="11.25">
      <c r="A45" s="29"/>
      <c r="B45" s="29"/>
      <c r="C45" s="29"/>
      <c r="D45" s="29"/>
      <c r="E45" s="29"/>
      <c r="F45" s="29"/>
      <c r="G45" s="29"/>
    </row>
    <row r="46" spans="1:7" ht="11.25">
      <c r="A46" s="29"/>
      <c r="B46" s="29"/>
      <c r="C46" s="29"/>
      <c r="D46" s="29"/>
      <c r="E46" s="29"/>
      <c r="F46" s="29"/>
      <c r="G46" s="29"/>
    </row>
    <row r="47" spans="1:7" ht="11.25">
      <c r="A47" s="29"/>
      <c r="B47" s="29"/>
      <c r="C47" s="29"/>
      <c r="D47" s="29"/>
      <c r="E47" s="29"/>
      <c r="F47" s="29"/>
      <c r="G47" s="29"/>
    </row>
    <row r="48" spans="1:7" ht="11.25">
      <c r="A48" s="29"/>
      <c r="B48" s="29"/>
      <c r="C48" s="29"/>
      <c r="D48" s="29"/>
      <c r="E48" s="29"/>
      <c r="F48" s="29"/>
      <c r="G48" s="29"/>
    </row>
    <row r="49" spans="1:7" ht="11.25">
      <c r="A49" s="29"/>
      <c r="B49" s="29"/>
      <c r="C49" s="29"/>
      <c r="D49" s="29"/>
      <c r="E49" s="29"/>
      <c r="F49" s="29"/>
      <c r="G49" s="29"/>
    </row>
    <row r="50" spans="1:7" ht="11.25">
      <c r="A50" s="29"/>
      <c r="B50" s="29"/>
      <c r="C50" s="29"/>
      <c r="D50" s="29"/>
      <c r="E50" s="29"/>
      <c r="F50" s="29"/>
      <c r="G50" s="29"/>
    </row>
    <row r="51" spans="1:7" ht="11.25">
      <c r="A51" s="29"/>
      <c r="B51" s="29"/>
      <c r="C51" s="29"/>
      <c r="D51" s="29"/>
      <c r="E51" s="29"/>
      <c r="F51" s="29"/>
      <c r="G51" s="29"/>
    </row>
    <row r="52" spans="1:7" ht="11.25">
      <c r="A52" s="29"/>
      <c r="B52" s="29"/>
      <c r="C52" s="29"/>
      <c r="D52" s="29"/>
      <c r="E52" s="29"/>
      <c r="F52" s="29"/>
      <c r="G52" s="29"/>
    </row>
    <row r="53" spans="1:7" ht="11.25">
      <c r="A53" s="29"/>
      <c r="B53" s="29"/>
      <c r="C53" s="29"/>
      <c r="D53" s="29"/>
      <c r="E53" s="29"/>
      <c r="F53" s="29"/>
      <c r="G53" s="29"/>
    </row>
    <row r="54" spans="1:7" ht="11.25">
      <c r="A54" s="29"/>
      <c r="B54" s="29"/>
      <c r="C54" s="29"/>
      <c r="D54" s="29"/>
      <c r="E54" s="29"/>
      <c r="F54" s="29"/>
      <c r="G54" s="29"/>
    </row>
    <row r="55" spans="1:7" ht="11.25">
      <c r="A55" s="29"/>
      <c r="B55" s="29"/>
      <c r="C55" s="29"/>
      <c r="D55" s="29"/>
      <c r="E55" s="29"/>
      <c r="F55" s="29"/>
      <c r="G55" s="29"/>
    </row>
    <row r="56" spans="1:7" ht="11.25">
      <c r="A56" s="29"/>
      <c r="B56" s="29"/>
      <c r="C56" s="29"/>
      <c r="D56" s="29"/>
      <c r="E56" s="29"/>
      <c r="F56" s="29"/>
      <c r="G56" s="29"/>
    </row>
    <row r="57" spans="1:7" ht="11.25">
      <c r="A57" s="29"/>
      <c r="B57" s="29"/>
      <c r="C57" s="29"/>
      <c r="D57" s="29"/>
      <c r="E57" s="29"/>
      <c r="F57" s="29"/>
      <c r="G57" s="29"/>
    </row>
    <row r="58" spans="1:7" ht="11.25">
      <c r="A58" s="29"/>
      <c r="B58" s="29"/>
      <c r="C58" s="29"/>
      <c r="D58" s="29"/>
      <c r="E58" s="29"/>
      <c r="F58" s="29"/>
      <c r="G58" s="29"/>
    </row>
    <row r="59" spans="1:7" ht="11.25">
      <c r="A59" s="29"/>
      <c r="B59" s="29"/>
      <c r="C59" s="29"/>
      <c r="D59" s="29"/>
      <c r="E59" s="29"/>
      <c r="F59" s="29"/>
      <c r="G59" s="29"/>
    </row>
    <row r="60" spans="1:7" ht="11.25">
      <c r="A60" s="29"/>
      <c r="B60" s="29"/>
      <c r="C60" s="29"/>
      <c r="D60" s="29"/>
      <c r="E60" s="29"/>
      <c r="F60" s="29"/>
      <c r="G60" s="29"/>
    </row>
    <row r="61" spans="1:7" ht="11.25">
      <c r="A61" s="29"/>
      <c r="B61" s="29"/>
      <c r="C61" s="29"/>
      <c r="D61" s="29"/>
      <c r="E61" s="29"/>
      <c r="F61" s="29"/>
      <c r="G61" s="29"/>
    </row>
    <row r="62" spans="1:7" ht="11.25">
      <c r="A62" s="29"/>
      <c r="B62" s="29"/>
      <c r="C62" s="29"/>
      <c r="D62" s="29"/>
      <c r="E62" s="29"/>
      <c r="F62" s="29"/>
      <c r="G62" s="29"/>
    </row>
    <row r="63" spans="1:7" ht="11.25">
      <c r="A63" s="29"/>
      <c r="B63" s="29"/>
      <c r="C63" s="29"/>
      <c r="D63" s="29"/>
      <c r="E63" s="29"/>
      <c r="F63" s="29"/>
      <c r="G63" s="29"/>
    </row>
    <row r="64" spans="1:7" ht="11.25">
      <c r="A64" s="29"/>
      <c r="B64" s="29"/>
      <c r="C64" s="29"/>
      <c r="D64" s="29"/>
      <c r="E64" s="29"/>
      <c r="F64" s="29"/>
      <c r="G64" s="29"/>
    </row>
    <row r="65" spans="1:7" ht="11.25">
      <c r="A65" s="29"/>
      <c r="B65" s="29"/>
      <c r="C65" s="29"/>
      <c r="D65" s="29"/>
      <c r="E65" s="29"/>
      <c r="F65" s="29"/>
      <c r="G65" s="29"/>
    </row>
    <row r="66" spans="1:7" ht="11.25">
      <c r="A66" s="29"/>
      <c r="B66" s="29"/>
      <c r="C66" s="29"/>
      <c r="D66" s="29"/>
      <c r="E66" s="29"/>
      <c r="F66" s="29"/>
      <c r="G66" s="29"/>
    </row>
    <row r="67" spans="1:7" ht="11.25">
      <c r="A67" s="29"/>
      <c r="B67" s="29"/>
      <c r="C67" s="29"/>
      <c r="D67" s="29"/>
      <c r="E67" s="29"/>
      <c r="F67" s="29"/>
      <c r="G67" s="29"/>
    </row>
    <row r="68" spans="1:7" ht="11.25">
      <c r="A68" s="29"/>
      <c r="B68" s="29"/>
      <c r="C68" s="29"/>
      <c r="D68" s="29"/>
      <c r="E68" s="29"/>
      <c r="F68" s="29"/>
      <c r="G68" s="29"/>
    </row>
    <row r="69" spans="1:7" ht="11.25">
      <c r="A69" s="29"/>
      <c r="B69" s="29"/>
      <c r="C69" s="29"/>
      <c r="D69" s="29"/>
      <c r="E69" s="29"/>
      <c r="F69" s="29"/>
      <c r="G69" s="29"/>
    </row>
    <row r="70" spans="1:7" ht="11.25">
      <c r="A70" s="29"/>
      <c r="B70" s="29"/>
      <c r="C70" s="29"/>
      <c r="D70" s="29"/>
      <c r="E70" s="29"/>
      <c r="F70" s="29"/>
      <c r="G70" s="29"/>
    </row>
    <row r="71" spans="1:7" ht="11.25">
      <c r="A71" s="29"/>
      <c r="B71" s="29"/>
      <c r="C71" s="29"/>
      <c r="D71" s="29"/>
      <c r="E71" s="29"/>
      <c r="F71" s="29"/>
      <c r="G71" s="29"/>
    </row>
    <row r="72" spans="1:7" ht="11.25">
      <c r="A72" s="29"/>
      <c r="B72" s="29"/>
      <c r="C72" s="29"/>
      <c r="D72" s="29"/>
      <c r="E72" s="29"/>
      <c r="F72" s="29"/>
      <c r="G72" s="29"/>
    </row>
    <row r="73" spans="1:7" ht="11.25">
      <c r="A73" s="29"/>
      <c r="B73" s="29"/>
      <c r="C73" s="29"/>
      <c r="D73" s="29"/>
      <c r="E73" s="29"/>
      <c r="F73" s="29"/>
      <c r="G73" s="29"/>
    </row>
    <row r="74" spans="1:7" ht="11.25">
      <c r="A74" s="29"/>
      <c r="B74" s="29"/>
      <c r="C74" s="29"/>
      <c r="D74" s="29"/>
      <c r="E74" s="29"/>
      <c r="F74" s="29"/>
      <c r="G74" s="29"/>
    </row>
    <row r="75" spans="1:7" ht="11.25">
      <c r="A75" s="29"/>
      <c r="B75" s="29"/>
      <c r="C75" s="29"/>
      <c r="D75" s="29"/>
      <c r="E75" s="29"/>
      <c r="F75" s="29"/>
      <c r="G75" s="29"/>
    </row>
    <row r="76" spans="1:7" ht="11.25">
      <c r="A76" s="29"/>
      <c r="B76" s="29"/>
      <c r="C76" s="29"/>
      <c r="D76" s="29"/>
      <c r="E76" s="29"/>
      <c r="F76" s="29"/>
      <c r="G76" s="29"/>
    </row>
    <row r="77" spans="1:7" ht="11.25">
      <c r="A77" s="29"/>
      <c r="B77" s="29"/>
      <c r="C77" s="29"/>
      <c r="D77" s="29"/>
      <c r="E77" s="29"/>
      <c r="F77" s="29"/>
      <c r="G77" s="29"/>
    </row>
    <row r="78" spans="1:7" ht="11.25">
      <c r="A78" s="29"/>
      <c r="B78" s="29"/>
      <c r="C78" s="29"/>
      <c r="D78" s="29"/>
      <c r="E78" s="29"/>
      <c r="F78" s="29"/>
      <c r="G78" s="29"/>
    </row>
    <row r="79" spans="1:7" ht="11.25">
      <c r="A79" s="29"/>
      <c r="B79" s="29"/>
      <c r="C79" s="29"/>
      <c r="D79" s="29"/>
      <c r="E79" s="29"/>
      <c r="F79" s="29"/>
      <c r="G79" s="29"/>
    </row>
    <row r="80" spans="1:7" ht="11.25">
      <c r="A80" s="29"/>
      <c r="B80" s="29"/>
      <c r="C80" s="29"/>
      <c r="D80" s="29"/>
      <c r="E80" s="29"/>
      <c r="F80" s="29"/>
      <c r="G80" s="29"/>
    </row>
    <row r="81" spans="1:7" ht="11.25">
      <c r="A81" s="29"/>
      <c r="B81" s="29"/>
      <c r="C81" s="29"/>
      <c r="D81" s="29"/>
      <c r="E81" s="29"/>
      <c r="F81" s="29"/>
      <c r="G81" s="29"/>
    </row>
    <row r="82" spans="1:7" ht="11.25">
      <c r="A82" s="29"/>
      <c r="B82" s="29"/>
      <c r="C82" s="29"/>
      <c r="D82" s="29"/>
      <c r="E82" s="29"/>
      <c r="F82" s="29"/>
      <c r="G82" s="29"/>
    </row>
  </sheetData>
  <sheetProtection formatColumns="0" formatRows="0"/>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_05">
    <pageSetUpPr fitToPage="1"/>
  </sheetPr>
  <dimension ref="D4:H33"/>
  <sheetViews>
    <sheetView showGridLines="0" zoomScalePageLayoutView="0" workbookViewId="0" topLeftCell="C4">
      <selection activeCell="C4" sqref="C4"/>
    </sheetView>
  </sheetViews>
  <sheetFormatPr defaultColWidth="9.140625" defaultRowHeight="11.25"/>
  <cols>
    <col min="1" max="2" width="0" style="31" hidden="1" customWidth="1"/>
    <col min="5" max="5" width="22.140625" style="0" customWidth="1"/>
    <col min="6" max="6" width="59.28125" style="0" customWidth="1"/>
    <col min="7" max="7" width="16.28125" style="0" customWidth="1"/>
    <col min="8" max="8" width="10.7109375" style="0" customWidth="1"/>
  </cols>
  <sheetData>
    <row r="1" s="31" customFormat="1" ht="11.25" hidden="1"/>
    <row r="2" s="31" customFormat="1" ht="11.25" hidden="1"/>
    <row r="3" s="31" customFormat="1" ht="11.25" hidden="1"/>
    <row r="4" spans="7:8" ht="11.25">
      <c r="G4" s="224" t="str">
        <f>FORMCODE</f>
        <v>WARM.OPENINFO.PLAN.4.178</v>
      </c>
      <c r="H4" s="224"/>
    </row>
    <row r="5" spans="7:8" ht="11.25">
      <c r="G5" s="224" t="str">
        <f>VERSION</f>
        <v>Версия 1.0</v>
      </c>
      <c r="H5" s="224"/>
    </row>
    <row r="6" spans="7:8" ht="11.25">
      <c r="G6" s="43"/>
      <c r="H6" s="43"/>
    </row>
    <row r="7" spans="7:8" ht="11.25">
      <c r="G7" s="225"/>
      <c r="H7" s="225"/>
    </row>
    <row r="8" spans="4:8" ht="11.25">
      <c r="D8" s="226" t="s">
        <v>98</v>
      </c>
      <c r="E8" s="226"/>
      <c r="F8" s="226"/>
      <c r="G8" s="226"/>
      <c r="H8" s="226"/>
    </row>
    <row r="9" spans="4:8" ht="32.25" customHeight="1">
      <c r="D9" s="139"/>
      <c r="E9" s="228" t="str">
        <f>FORMNAME</f>
        <v>Информация о предложении регулируемой организациии об установлении цен (тарифов) в сфере теплоснабжения</v>
      </c>
      <c r="F9" s="228"/>
      <c r="G9" s="228"/>
      <c r="H9" s="139"/>
    </row>
    <row r="10" spans="4:8" ht="11.25">
      <c r="D10" s="227"/>
      <c r="E10" s="227"/>
      <c r="F10" s="227"/>
      <c r="G10" s="227"/>
      <c r="H10" s="227"/>
    </row>
    <row r="11" spans="4:8" ht="11.25">
      <c r="D11" s="38"/>
      <c r="E11" s="38"/>
      <c r="F11" s="38"/>
      <c r="G11" s="38"/>
      <c r="H11" s="38"/>
    </row>
    <row r="12" spans="4:8" s="88" customFormat="1" ht="33.75" customHeight="1">
      <c r="D12" s="89"/>
      <c r="E12" s="222"/>
      <c r="F12" s="223"/>
      <c r="G12" s="223"/>
      <c r="H12" s="89"/>
    </row>
    <row r="13" spans="4:8" s="88" customFormat="1" ht="33.75" customHeight="1">
      <c r="D13" s="89"/>
      <c r="E13" s="91"/>
      <c r="F13" s="90"/>
      <c r="G13" s="90"/>
      <c r="H13" s="89"/>
    </row>
    <row r="14" spans="4:8" s="88" customFormat="1" ht="33.75" customHeight="1">
      <c r="D14" s="89"/>
      <c r="E14" s="91"/>
      <c r="F14" s="90"/>
      <c r="G14" s="90"/>
      <c r="H14" s="89"/>
    </row>
    <row r="15" spans="4:8" s="88" customFormat="1" ht="33.75" customHeight="1">
      <c r="D15" s="89"/>
      <c r="E15" s="91"/>
      <c r="F15" s="90"/>
      <c r="G15" s="90"/>
      <c r="H15" s="89"/>
    </row>
    <row r="16" spans="4:8" s="88" customFormat="1" ht="33.75" customHeight="1">
      <c r="D16" s="89"/>
      <c r="E16" s="91"/>
      <c r="F16" s="90"/>
      <c r="G16" s="90"/>
      <c r="H16" s="89"/>
    </row>
    <row r="17" spans="4:8" s="88" customFormat="1" ht="33.75" customHeight="1">
      <c r="D17" s="89"/>
      <c r="E17" s="91"/>
      <c r="F17" s="90"/>
      <c r="G17" s="90"/>
      <c r="H17" s="89"/>
    </row>
    <row r="18" spans="4:8" s="88" customFormat="1" ht="33.75" customHeight="1">
      <c r="D18" s="89"/>
      <c r="E18" s="91"/>
      <c r="F18" s="90"/>
      <c r="G18" s="90"/>
      <c r="H18" s="89"/>
    </row>
    <row r="19" spans="4:8" s="88" customFormat="1" ht="33.75" customHeight="1">
      <c r="D19" s="89"/>
      <c r="E19" s="91"/>
      <c r="F19" s="90"/>
      <c r="G19" s="90"/>
      <c r="H19" s="89"/>
    </row>
    <row r="20" spans="4:8" s="88" customFormat="1" ht="33.75" customHeight="1">
      <c r="D20" s="89"/>
      <c r="E20" s="91"/>
      <c r="F20" s="90"/>
      <c r="G20" s="90"/>
      <c r="H20" s="89"/>
    </row>
    <row r="21" spans="4:8" s="88" customFormat="1" ht="33.75" customHeight="1">
      <c r="D21" s="89"/>
      <c r="E21" s="91"/>
      <c r="F21" s="90"/>
      <c r="G21" s="90"/>
      <c r="H21" s="89"/>
    </row>
    <row r="22" spans="4:8" s="88" customFormat="1" ht="33.75" customHeight="1">
      <c r="D22" s="89"/>
      <c r="E22" s="91"/>
      <c r="F22" s="90"/>
      <c r="G22" s="90"/>
      <c r="H22" s="89"/>
    </row>
    <row r="23" spans="4:8" s="88" customFormat="1" ht="33.75" customHeight="1">
      <c r="D23" s="89"/>
      <c r="E23" s="91"/>
      <c r="F23" s="90"/>
      <c r="G23" s="90"/>
      <c r="H23" s="89"/>
    </row>
    <row r="24" spans="4:8" s="88" customFormat="1" ht="33.75" customHeight="1">
      <c r="D24" s="89"/>
      <c r="E24" s="91"/>
      <c r="F24" s="90"/>
      <c r="G24" s="90"/>
      <c r="H24" s="89"/>
    </row>
    <row r="25" spans="4:8" s="88" customFormat="1" ht="33.75" customHeight="1">
      <c r="D25" s="89"/>
      <c r="E25" s="91"/>
      <c r="F25" s="90"/>
      <c r="G25" s="90"/>
      <c r="H25" s="89"/>
    </row>
    <row r="26" spans="4:8" s="88" customFormat="1" ht="33.75" customHeight="1">
      <c r="D26" s="89"/>
      <c r="E26" s="91"/>
      <c r="F26" s="90"/>
      <c r="G26" s="90"/>
      <c r="H26" s="89"/>
    </row>
    <row r="27" spans="4:8" s="88" customFormat="1" ht="33.75" customHeight="1">
      <c r="D27" s="89"/>
      <c r="E27" s="91"/>
      <c r="F27" s="90"/>
      <c r="G27" s="90"/>
      <c r="H27" s="89"/>
    </row>
    <row r="28" spans="4:8" s="88" customFormat="1" ht="33.75" customHeight="1">
      <c r="D28" s="89"/>
      <c r="E28" s="91"/>
      <c r="F28" s="90"/>
      <c r="G28" s="90"/>
      <c r="H28" s="89"/>
    </row>
    <row r="29" spans="4:8" s="88" customFormat="1" ht="33.75" customHeight="1">
      <c r="D29" s="89"/>
      <c r="E29" s="91"/>
      <c r="F29" s="90"/>
      <c r="G29" s="90"/>
      <c r="H29" s="89"/>
    </row>
    <row r="30" spans="4:8" s="88" customFormat="1" ht="33.75" customHeight="1">
      <c r="D30" s="89"/>
      <c r="E30" s="91"/>
      <c r="F30" s="90"/>
      <c r="G30" s="90"/>
      <c r="H30" s="89"/>
    </row>
    <row r="31" spans="5:7" s="89" customFormat="1" ht="21" customHeight="1">
      <c r="E31" s="222"/>
      <c r="F31" s="223"/>
      <c r="G31" s="223"/>
    </row>
    <row r="32" spans="5:7" s="89" customFormat="1" ht="25.5" customHeight="1">
      <c r="E32" s="222"/>
      <c r="F32" s="223"/>
      <c r="G32" s="223"/>
    </row>
    <row r="33" spans="4:8" ht="11.25">
      <c r="D33" s="38"/>
      <c r="E33" s="38"/>
      <c r="F33" s="38"/>
      <c r="G33" s="38"/>
      <c r="H33" s="38"/>
    </row>
  </sheetData>
  <sheetProtection password="E4D4" sheet="1" formatColumns="0" formatRows="0"/>
  <mergeCells count="9">
    <mergeCell ref="E31:G31"/>
    <mergeCell ref="E32:G32"/>
    <mergeCell ref="E12:G12"/>
    <mergeCell ref="G4:H4"/>
    <mergeCell ref="G5:H5"/>
    <mergeCell ref="G7:H7"/>
    <mergeCell ref="D8:H8"/>
    <mergeCell ref="D10:H10"/>
    <mergeCell ref="E9:G9"/>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4" r:id="rId4"/>
  <drawing r:id="rId3"/>
  <legacyDrawing r:id="rId2"/>
  <oleObjects>
    <oleObject progId="Документ" shapeId="6923654" r:id="rId1"/>
  </oleObjects>
</worksheet>
</file>

<file path=xl/worksheets/sheet6.xml><?xml version="1.0" encoding="utf-8"?>
<worksheet xmlns="http://schemas.openxmlformats.org/spreadsheetml/2006/main" xmlns:r="http://schemas.openxmlformats.org/officeDocument/2006/relationships">
  <sheetPr codeName="Sheet_10">
    <pageSetUpPr fitToPage="1"/>
  </sheetPr>
  <dimension ref="A1:Q47"/>
  <sheetViews>
    <sheetView showGridLines="0" tabSelected="1" workbookViewId="0" topLeftCell="C19">
      <selection activeCell="F41" sqref="F41"/>
    </sheetView>
  </sheetViews>
  <sheetFormatPr defaultColWidth="9.140625" defaultRowHeight="11.25"/>
  <cols>
    <col min="1" max="1" width="8.28125" style="34" hidden="1" customWidth="1"/>
    <col min="2" max="2" width="7.140625" style="33" hidden="1" customWidth="1"/>
    <col min="3" max="3" width="15.7109375" style="10" customWidth="1"/>
    <col min="4" max="4" width="7.140625" style="12" customWidth="1"/>
    <col min="5" max="5" width="33.140625" style="12" customWidth="1"/>
    <col min="6" max="6" width="21.57421875" style="12" customWidth="1"/>
    <col min="7" max="7" width="33.140625" style="28" customWidth="1"/>
    <col min="8" max="8" width="7.140625" style="28" customWidth="1"/>
    <col min="9" max="9" width="23.28125" style="27" customWidth="1"/>
    <col min="10" max="10" width="11.8515625" style="12" bestFit="1" customWidth="1"/>
    <col min="11" max="15" width="9.140625" style="12" customWidth="1"/>
    <col min="16" max="17" width="9.140625" style="46" customWidth="1"/>
    <col min="18" max="16384" width="9.140625" style="12" customWidth="1"/>
  </cols>
  <sheetData>
    <row r="1" spans="1:17" s="34" customFormat="1" ht="14.25" customHeight="1" hidden="1">
      <c r="A1" s="32">
        <v>26424110</v>
      </c>
      <c r="B1" s="33"/>
      <c r="G1" s="37"/>
      <c r="H1" s="37"/>
      <c r="P1" s="45"/>
      <c r="Q1" s="45"/>
    </row>
    <row r="2" spans="1:17" s="34" customFormat="1" ht="14.25" customHeight="1" hidden="1">
      <c r="A2" s="32"/>
      <c r="B2" s="33"/>
      <c r="G2" s="37"/>
      <c r="H2" s="37"/>
      <c r="P2" s="45"/>
      <c r="Q2" s="45"/>
    </row>
    <row r="3" spans="1:17" s="34" customFormat="1" ht="14.25" customHeight="1" hidden="1">
      <c r="A3" s="32"/>
      <c r="B3" s="33"/>
      <c r="G3" s="37"/>
      <c r="H3" s="37"/>
      <c r="P3" s="45"/>
      <c r="Q3" s="45"/>
    </row>
    <row r="4" spans="1:17" s="3" customFormat="1" ht="14.25" customHeight="1">
      <c r="A4" s="34"/>
      <c r="B4" s="33"/>
      <c r="G4" s="224" t="str">
        <f>FORMCODE</f>
        <v>WARM.OPENINFO.PLAN.4.178</v>
      </c>
      <c r="H4" s="224"/>
      <c r="I4" s="4"/>
      <c r="P4" s="46"/>
      <c r="Q4" s="46"/>
    </row>
    <row r="5" spans="1:17" s="3" customFormat="1" ht="14.25" customHeight="1">
      <c r="A5" s="34"/>
      <c r="B5" s="33"/>
      <c r="D5" s="6"/>
      <c r="E5" s="6"/>
      <c r="F5" s="6"/>
      <c r="G5" s="224" t="str">
        <f>VERSION</f>
        <v>Версия 1.0</v>
      </c>
      <c r="H5" s="224"/>
      <c r="I5" s="5"/>
      <c r="P5" s="46"/>
      <c r="Q5" s="46"/>
    </row>
    <row r="6" spans="1:17" s="3" customFormat="1" ht="14.25" customHeight="1">
      <c r="A6" s="34"/>
      <c r="B6" s="33"/>
      <c r="D6" s="6"/>
      <c r="E6" s="7"/>
      <c r="F6" s="8"/>
      <c r="G6" s="9"/>
      <c r="H6" s="9"/>
      <c r="I6" s="5"/>
      <c r="P6" s="46"/>
      <c r="Q6" s="46"/>
    </row>
    <row r="7" spans="1:17" s="21" customFormat="1" ht="30" customHeight="1">
      <c r="A7" s="34"/>
      <c r="B7" s="33"/>
      <c r="C7" s="72"/>
      <c r="D7" s="233" t="str">
        <f>FORMNAME</f>
        <v>Информация о предложении регулируемой организациии об установлении цен (тарифов) в сфере теплоснабжения</v>
      </c>
      <c r="E7" s="233"/>
      <c r="F7" s="233"/>
      <c r="G7" s="233"/>
      <c r="H7" s="233"/>
      <c r="I7" s="11"/>
      <c r="P7" s="73"/>
      <c r="Q7" s="73"/>
    </row>
    <row r="8" spans="1:17" s="16" customFormat="1" ht="11.25">
      <c r="A8" s="34"/>
      <c r="B8" s="33"/>
      <c r="C8" s="13"/>
      <c r="D8" s="14"/>
      <c r="E8" s="14"/>
      <c r="F8" s="14"/>
      <c r="G8" s="14"/>
      <c r="H8" s="14"/>
      <c r="I8" s="15"/>
      <c r="P8" s="47"/>
      <c r="Q8" s="47"/>
    </row>
    <row r="9" spans="1:17" s="16" customFormat="1" ht="14.25" customHeight="1">
      <c r="A9" s="34"/>
      <c r="B9" s="33"/>
      <c r="C9" s="13"/>
      <c r="D9" s="229" t="s">
        <v>304</v>
      </c>
      <c r="E9" s="229"/>
      <c r="F9" s="229"/>
      <c r="G9" s="229"/>
      <c r="H9" s="229"/>
      <c r="I9" s="15"/>
      <c r="P9" s="47"/>
      <c r="Q9" s="47"/>
    </row>
    <row r="10" spans="4:17" ht="11.25">
      <c r="D10" s="15"/>
      <c r="E10" s="15"/>
      <c r="F10" s="15"/>
      <c r="G10" s="17"/>
      <c r="H10" s="18"/>
      <c r="I10" s="11"/>
      <c r="P10" s="47"/>
      <c r="Q10" s="47"/>
    </row>
    <row r="11" spans="4:17" ht="15" customHeight="1">
      <c r="D11" s="15"/>
      <c r="E11" s="15"/>
      <c r="F11" s="15"/>
      <c r="G11" s="17"/>
      <c r="H11" s="18"/>
      <c r="I11" s="11"/>
      <c r="P11" s="47"/>
      <c r="Q11" s="47"/>
    </row>
    <row r="12" spans="4:17" ht="39.75" customHeight="1">
      <c r="D12" s="15"/>
      <c r="E12" s="77"/>
      <c r="F12" s="230" t="s">
        <v>491</v>
      </c>
      <c r="G12" s="231"/>
      <c r="H12" s="18"/>
      <c r="I12" s="11"/>
      <c r="P12" s="47"/>
      <c r="Q12" s="47"/>
    </row>
    <row r="13" spans="4:17" ht="15" customHeight="1">
      <c r="D13" s="74"/>
      <c r="E13" s="19"/>
      <c r="F13" s="232"/>
      <c r="G13" s="232"/>
      <c r="H13" s="20"/>
      <c r="I13" s="21"/>
      <c r="P13" s="47"/>
      <c r="Q13" s="47"/>
    </row>
    <row r="14" spans="3:17" ht="27.75" customHeight="1">
      <c r="C14" s="22"/>
      <c r="D14" s="74"/>
      <c r="E14" s="78" t="s">
        <v>3</v>
      </c>
      <c r="F14" s="236" t="s">
        <v>456</v>
      </c>
      <c r="G14" s="237"/>
      <c r="H14" s="20"/>
      <c r="I14" s="21"/>
      <c r="P14" s="47"/>
      <c r="Q14" s="47"/>
    </row>
    <row r="15" spans="4:17" ht="27.75" customHeight="1">
      <c r="D15" s="74"/>
      <c r="E15" s="79" t="s">
        <v>4</v>
      </c>
      <c r="F15" s="238">
        <v>7805018099</v>
      </c>
      <c r="G15" s="239"/>
      <c r="H15" s="75"/>
      <c r="I15" s="21"/>
      <c r="P15" s="47"/>
      <c r="Q15" s="47"/>
    </row>
    <row r="16" spans="4:17" ht="27.75" customHeight="1">
      <c r="D16" s="74"/>
      <c r="E16" s="80" t="s">
        <v>5</v>
      </c>
      <c r="F16" s="240">
        <v>781001001</v>
      </c>
      <c r="G16" s="241"/>
      <c r="H16" s="75"/>
      <c r="I16" s="21"/>
      <c r="P16" s="47"/>
      <c r="Q16" s="47"/>
    </row>
    <row r="17" spans="4:17" ht="15" customHeight="1">
      <c r="D17" s="15"/>
      <c r="E17" s="15"/>
      <c r="F17" s="15"/>
      <c r="G17" s="17"/>
      <c r="H17" s="18"/>
      <c r="I17" s="11"/>
      <c r="P17" s="47"/>
      <c r="Q17" s="47"/>
    </row>
    <row r="18" spans="4:17" ht="27.75" customHeight="1">
      <c r="D18" s="74"/>
      <c r="E18" s="81" t="s">
        <v>25</v>
      </c>
      <c r="F18" s="240" t="s">
        <v>349</v>
      </c>
      <c r="G18" s="241"/>
      <c r="H18" s="17"/>
      <c r="I18" s="23"/>
      <c r="J18" s="24"/>
      <c r="P18" s="47"/>
      <c r="Q18" s="47"/>
    </row>
    <row r="19" spans="4:17" ht="15" customHeight="1">
      <c r="D19" s="15"/>
      <c r="E19" s="15"/>
      <c r="F19" s="15"/>
      <c r="G19" s="17"/>
      <c r="H19" s="18"/>
      <c r="I19" s="11"/>
      <c r="P19" s="47"/>
      <c r="Q19" s="47"/>
    </row>
    <row r="20" spans="4:17" ht="27.75" customHeight="1">
      <c r="D20" s="74"/>
      <c r="E20" s="81" t="s">
        <v>312</v>
      </c>
      <c r="F20" s="240" t="s">
        <v>493</v>
      </c>
      <c r="G20" s="241"/>
      <c r="H20" s="17"/>
      <c r="I20" s="23"/>
      <c r="J20" s="24"/>
      <c r="P20" s="47"/>
      <c r="Q20" s="47"/>
    </row>
    <row r="21" spans="4:17" ht="15" customHeight="1">
      <c r="D21" s="74"/>
      <c r="E21" s="19"/>
      <c r="F21" s="15"/>
      <c r="G21" s="20"/>
      <c r="H21" s="20"/>
      <c r="I21" s="21"/>
      <c r="P21" s="47"/>
      <c r="Q21" s="47"/>
    </row>
    <row r="22" spans="4:17" ht="22.5" customHeight="1">
      <c r="D22" s="74"/>
      <c r="E22" s="242" t="s">
        <v>348</v>
      </c>
      <c r="F22" s="243"/>
      <c r="G22" s="244"/>
      <c r="H22" s="17"/>
      <c r="I22" s="23"/>
      <c r="J22" s="24"/>
      <c r="P22" s="47"/>
      <c r="Q22" s="47"/>
    </row>
    <row r="23" spans="4:17" ht="27.75" customHeight="1">
      <c r="D23" s="74"/>
      <c r="E23" s="82" t="s">
        <v>6</v>
      </c>
      <c r="F23" s="245">
        <v>2017</v>
      </c>
      <c r="G23" s="246"/>
      <c r="H23" s="20"/>
      <c r="I23" s="21"/>
      <c r="P23" s="47"/>
      <c r="Q23" s="47"/>
    </row>
    <row r="24" spans="4:17" ht="15" customHeight="1">
      <c r="D24" s="15"/>
      <c r="E24" s="15"/>
      <c r="F24" s="15"/>
      <c r="G24" s="17"/>
      <c r="H24" s="18"/>
      <c r="I24" s="11"/>
      <c r="P24" s="47"/>
      <c r="Q24" s="47"/>
    </row>
    <row r="25" spans="4:17" ht="29.25" customHeight="1">
      <c r="D25" s="15"/>
      <c r="E25" s="242" t="s">
        <v>350</v>
      </c>
      <c r="F25" s="243"/>
      <c r="G25" s="244"/>
      <c r="H25" s="18"/>
      <c r="I25" s="11"/>
      <c r="P25" s="47"/>
      <c r="Q25" s="47"/>
    </row>
    <row r="26" spans="4:17" ht="27.75" customHeight="1">
      <c r="D26" s="74"/>
      <c r="E26" s="80" t="s">
        <v>351</v>
      </c>
      <c r="F26" s="245" t="s">
        <v>352</v>
      </c>
      <c r="G26" s="246"/>
      <c r="H26" s="17"/>
      <c r="I26" s="23"/>
      <c r="J26" s="24"/>
      <c r="P26" s="47"/>
      <c r="Q26" s="47"/>
    </row>
    <row r="27" spans="4:17" ht="15" customHeight="1">
      <c r="D27" s="15"/>
      <c r="E27" s="15"/>
      <c r="F27" s="15"/>
      <c r="G27" s="17"/>
      <c r="H27" s="18"/>
      <c r="I27" s="11"/>
      <c r="P27" s="47"/>
      <c r="Q27" s="47"/>
    </row>
    <row r="28" spans="4:10" ht="22.5" customHeight="1">
      <c r="D28" s="74"/>
      <c r="E28" s="253" t="s">
        <v>7</v>
      </c>
      <c r="F28" s="254"/>
      <c r="G28" s="255"/>
      <c r="H28" s="75"/>
      <c r="I28" s="40"/>
      <c r="J28" s="40"/>
    </row>
    <row r="29" spans="1:9" ht="23.25" customHeight="1">
      <c r="A29" s="35"/>
      <c r="D29" s="15"/>
      <c r="E29" s="83" t="s">
        <v>8</v>
      </c>
      <c r="F29" s="256" t="s">
        <v>494</v>
      </c>
      <c r="G29" s="257"/>
      <c r="H29" s="75"/>
      <c r="I29" s="41"/>
    </row>
    <row r="30" spans="1:9" ht="27.75" customHeight="1">
      <c r="A30" s="35"/>
      <c r="D30" s="15"/>
      <c r="E30" s="84" t="s">
        <v>9</v>
      </c>
      <c r="F30" s="258" t="s">
        <v>494</v>
      </c>
      <c r="G30" s="259"/>
      <c r="H30" s="75"/>
      <c r="I30" s="42"/>
    </row>
    <row r="31" spans="4:9" ht="15" customHeight="1">
      <c r="D31" s="74"/>
      <c r="E31" s="19"/>
      <c r="F31" s="15"/>
      <c r="G31" s="20"/>
      <c r="H31" s="75"/>
      <c r="I31" s="21"/>
    </row>
    <row r="32" spans="4:9" ht="22.5" customHeight="1">
      <c r="D32" s="74"/>
      <c r="E32" s="253" t="s">
        <v>18</v>
      </c>
      <c r="F32" s="254"/>
      <c r="G32" s="255"/>
      <c r="H32" s="75"/>
      <c r="I32" s="21"/>
    </row>
    <row r="33" spans="4:9" ht="27.75" customHeight="1">
      <c r="D33" s="74"/>
      <c r="E33" s="85" t="s">
        <v>11</v>
      </c>
      <c r="F33" s="234" t="s">
        <v>495</v>
      </c>
      <c r="G33" s="235"/>
      <c r="H33" s="75"/>
      <c r="I33" s="21"/>
    </row>
    <row r="34" spans="4:9" ht="27.75" customHeight="1">
      <c r="D34" s="74"/>
      <c r="E34" s="86" t="s">
        <v>12</v>
      </c>
      <c r="F34" s="247" t="s">
        <v>496</v>
      </c>
      <c r="G34" s="248"/>
      <c r="H34" s="75"/>
      <c r="I34" s="21"/>
    </row>
    <row r="35" spans="4:9" ht="15" customHeight="1">
      <c r="D35" s="74"/>
      <c r="E35" s="19"/>
      <c r="F35" s="15"/>
      <c r="G35" s="20"/>
      <c r="H35" s="75"/>
      <c r="I35" s="21"/>
    </row>
    <row r="36" spans="1:9" ht="22.5" customHeight="1">
      <c r="A36" s="35"/>
      <c r="D36" s="15"/>
      <c r="E36" s="253" t="s">
        <v>10</v>
      </c>
      <c r="F36" s="254"/>
      <c r="G36" s="255"/>
      <c r="H36" s="75"/>
      <c r="I36" s="11"/>
    </row>
    <row r="37" spans="1:9" ht="27.75" customHeight="1">
      <c r="A37" s="35"/>
      <c r="B37" s="36"/>
      <c r="D37" s="76"/>
      <c r="E37" s="85" t="s">
        <v>11</v>
      </c>
      <c r="F37" s="260" t="s">
        <v>497</v>
      </c>
      <c r="G37" s="261"/>
      <c r="H37" s="75"/>
      <c r="I37" s="25"/>
    </row>
    <row r="38" spans="1:9" ht="27.75" customHeight="1">
      <c r="A38" s="35"/>
      <c r="B38" s="36"/>
      <c r="D38" s="76"/>
      <c r="E38" s="85" t="s">
        <v>12</v>
      </c>
      <c r="F38" s="260" t="s">
        <v>498</v>
      </c>
      <c r="G38" s="261"/>
      <c r="H38" s="75"/>
      <c r="I38" s="25"/>
    </row>
    <row r="39" spans="1:9" ht="27.75" customHeight="1">
      <c r="A39" s="35"/>
      <c r="B39" s="36"/>
      <c r="D39" s="76"/>
      <c r="E39" s="85" t="s">
        <v>13</v>
      </c>
      <c r="F39" s="249" t="s">
        <v>499</v>
      </c>
      <c r="G39" s="250"/>
      <c r="H39" s="75"/>
      <c r="I39" s="25"/>
    </row>
    <row r="40" spans="1:9" ht="27.75" customHeight="1">
      <c r="A40" s="35"/>
      <c r="B40" s="36"/>
      <c r="D40" s="76"/>
      <c r="E40" s="86" t="s">
        <v>14</v>
      </c>
      <c r="F40" s="251" t="s">
        <v>500</v>
      </c>
      <c r="G40" s="252"/>
      <c r="H40" s="75"/>
      <c r="I40" s="25"/>
    </row>
    <row r="41" spans="4:9" ht="11.25">
      <c r="D41" s="15"/>
      <c r="E41" s="15"/>
      <c r="F41" s="15"/>
      <c r="G41" s="17"/>
      <c r="H41" s="17"/>
      <c r="I41" s="11"/>
    </row>
    <row r="47" spans="7:8" ht="11.25">
      <c r="G47" s="26"/>
      <c r="H47" s="26"/>
    </row>
  </sheetData>
  <sheetProtection password="E4D4" sheet="1" objects="1" scenarios="1" formatColumns="0" formatRows="0"/>
  <mergeCells count="26">
    <mergeCell ref="F34:G34"/>
    <mergeCell ref="F39:G39"/>
    <mergeCell ref="F40:G40"/>
    <mergeCell ref="E28:G28"/>
    <mergeCell ref="F29:G29"/>
    <mergeCell ref="F30:G30"/>
    <mergeCell ref="E36:G36"/>
    <mergeCell ref="F37:G37"/>
    <mergeCell ref="F38:G38"/>
    <mergeCell ref="E32:G32"/>
    <mergeCell ref="F33:G33"/>
    <mergeCell ref="F14:G14"/>
    <mergeCell ref="F15:G15"/>
    <mergeCell ref="F16:G16"/>
    <mergeCell ref="E22:G22"/>
    <mergeCell ref="F23:G23"/>
    <mergeCell ref="F18:G18"/>
    <mergeCell ref="F20:G20"/>
    <mergeCell ref="E25:G25"/>
    <mergeCell ref="F26:G26"/>
    <mergeCell ref="D9:H9"/>
    <mergeCell ref="F12:G12"/>
    <mergeCell ref="F13:G13"/>
    <mergeCell ref="G4:H4"/>
    <mergeCell ref="G5:H5"/>
    <mergeCell ref="D7:H7"/>
  </mergeCells>
  <dataValidations count="6">
    <dataValidation type="textLength" operator="lessThanOrEqual" allowBlank="1" showInputMessage="1" showErrorMessage="1" errorTitle="Ошибка" error="Допускается ввод не более 900 символов!" sqref="F33:G34 F29:G30 F37:G40">
      <formula1>900</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3:G23">
      <formula1>Год</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18:G18">
      <formula1>PLANFACT</formula1>
    </dataValidation>
    <dataValidation type="textLength" allowBlank="1" showInputMessage="1" showErrorMessage="1" prompt="10-12 символов" sqref="F15">
      <formula1>10</formula1>
      <formula2>12</formula2>
    </dataValidation>
    <dataValidation type="textLength" operator="equal" allowBlank="1" showInputMessage="1" showErrorMessage="1" prompt="9 символов" sqref="F16">
      <formula1>9</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6:G26">
      <formula1>PUBL</formula1>
    </dataValidation>
  </dataValidation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85" r:id="rId2"/>
  <drawing r:id="rId1"/>
</worksheet>
</file>

<file path=xl/worksheets/sheet7.xml><?xml version="1.0" encoding="utf-8"?>
<worksheet xmlns="http://schemas.openxmlformats.org/spreadsheetml/2006/main" xmlns:r="http://schemas.openxmlformats.org/officeDocument/2006/relationships">
  <sheetPr codeName="Sheet_15">
    <pageSetUpPr fitToPage="1"/>
  </sheetPr>
  <dimension ref="A1:N18"/>
  <sheetViews>
    <sheetView showGridLines="0" zoomScalePageLayoutView="0" workbookViewId="0" topLeftCell="C4">
      <selection activeCell="G13" sqref="G13"/>
    </sheetView>
  </sheetViews>
  <sheetFormatPr defaultColWidth="9.140625" defaultRowHeight="11.25"/>
  <cols>
    <col min="1" max="2" width="8.140625" style="149" hidden="1" customWidth="1"/>
    <col min="3" max="3" width="9.00390625" style="88" bestFit="1" customWidth="1"/>
    <col min="5" max="5" width="8.7109375" style="0" customWidth="1"/>
    <col min="6" max="6" width="56.421875" style="0" customWidth="1"/>
    <col min="7" max="7" width="43.57421875" style="0" customWidth="1"/>
  </cols>
  <sheetData>
    <row r="1" spans="1:7" s="126" customFormat="1" ht="32.25" customHeight="1" hidden="1">
      <c r="A1" s="147">
        <f>ID</f>
        <v>26424110</v>
      </c>
      <c r="B1" s="147"/>
      <c r="C1" s="125"/>
      <c r="D1" s="125"/>
      <c r="E1" s="134"/>
      <c r="F1" s="134"/>
      <c r="G1" s="125"/>
    </row>
    <row r="2" spans="1:3" s="126" customFormat="1" ht="32.25" customHeight="1" hidden="1">
      <c r="A2" s="147"/>
      <c r="B2" s="147"/>
      <c r="C2" s="125"/>
    </row>
    <row r="3" spans="1:7" s="126" customFormat="1" ht="32.25" customHeight="1" hidden="1">
      <c r="A3" s="147"/>
      <c r="B3" s="147"/>
      <c r="C3" s="125"/>
      <c r="D3" s="125"/>
      <c r="E3" s="125"/>
      <c r="F3" s="125"/>
      <c r="G3" s="125"/>
    </row>
    <row r="4" spans="1:8" ht="11.25">
      <c r="A4" s="147"/>
      <c r="B4" s="147"/>
      <c r="C4" s="89"/>
      <c r="D4" s="127"/>
      <c r="E4" s="128"/>
      <c r="F4" s="128"/>
      <c r="G4" s="128"/>
      <c r="H4" s="136" t="str">
        <f>FORMID</f>
        <v>WARM.OPENINFO.PLAN.4.178</v>
      </c>
    </row>
    <row r="5" spans="1:8" ht="11.25">
      <c r="A5" s="147"/>
      <c r="B5" s="147"/>
      <c r="C5" s="89"/>
      <c r="D5" s="129"/>
      <c r="E5" s="38"/>
      <c r="F5" s="38"/>
      <c r="G5" s="38"/>
      <c r="H5" s="138" t="s">
        <v>319</v>
      </c>
    </row>
    <row r="6" spans="1:8" ht="12" thickBot="1">
      <c r="A6" s="147"/>
      <c r="B6" s="147"/>
      <c r="C6" s="89"/>
      <c r="D6" s="129"/>
      <c r="E6" s="38"/>
      <c r="F6" s="38"/>
      <c r="G6" s="38"/>
      <c r="H6" s="138"/>
    </row>
    <row r="7" spans="1:13" s="143" customFormat="1" ht="27.75" customHeight="1">
      <c r="A7" s="148"/>
      <c r="B7" s="148"/>
      <c r="C7" s="140"/>
      <c r="D7" s="141"/>
      <c r="E7" s="262" t="s">
        <v>322</v>
      </c>
      <c r="F7" s="263"/>
      <c r="G7" s="264"/>
      <c r="H7" s="142"/>
      <c r="J7" s="144"/>
      <c r="K7" s="144"/>
      <c r="L7" s="144"/>
      <c r="M7" s="144"/>
    </row>
    <row r="8" spans="1:13" s="143" customFormat="1" ht="12.75">
      <c r="A8" s="148"/>
      <c r="B8" s="148"/>
      <c r="C8" s="140"/>
      <c r="D8" s="141"/>
      <c r="E8" s="265" t="str">
        <f>COMPANY</f>
        <v>ООО "Газпром трансгаз Санкт-Петербург"</v>
      </c>
      <c r="F8" s="266"/>
      <c r="G8" s="267"/>
      <c r="H8" s="142"/>
      <c r="J8" s="144"/>
      <c r="K8" s="144"/>
      <c r="L8" s="144"/>
      <c r="M8" s="144"/>
    </row>
    <row r="9" spans="1:13" s="143" customFormat="1" ht="12.75">
      <c r="A9" s="148"/>
      <c r="B9" s="148"/>
      <c r="C9" s="140"/>
      <c r="D9" s="141"/>
      <c r="E9" s="272" t="str">
        <f>KIND_ACTIVITY</f>
        <v>Прозводство тепловой энергии</v>
      </c>
      <c r="F9" s="273"/>
      <c r="G9" s="274"/>
      <c r="H9" s="142"/>
      <c r="J9" s="144"/>
      <c r="K9" s="144"/>
      <c r="L9" s="144"/>
      <c r="M9" s="144"/>
    </row>
    <row r="10" spans="1:13" s="1" customFormat="1" ht="12" thickBot="1">
      <c r="A10" s="147"/>
      <c r="B10" s="147"/>
      <c r="C10" s="92"/>
      <c r="D10" s="197"/>
      <c r="E10" s="268" t="str">
        <f>"Предложение организации на "&amp;YEAR_PERIOD&amp;" год"</f>
        <v>Предложение организации на 2017 год</v>
      </c>
      <c r="F10" s="269"/>
      <c r="G10" s="270"/>
      <c r="H10" s="198"/>
      <c r="J10" s="199"/>
      <c r="K10" s="199"/>
      <c r="L10" s="199"/>
      <c r="M10" s="199"/>
    </row>
    <row r="11" spans="1:13" ht="12" thickBot="1">
      <c r="A11" s="147"/>
      <c r="B11" s="147"/>
      <c r="C11" s="89"/>
      <c r="D11" s="129"/>
      <c r="E11" s="38"/>
      <c r="F11" s="38"/>
      <c r="G11" s="38"/>
      <c r="H11" s="130"/>
      <c r="J11" s="135"/>
      <c r="K11" s="135"/>
      <c r="L11" s="135"/>
      <c r="M11" s="135"/>
    </row>
    <row r="12" spans="1:13" ht="30" customHeight="1">
      <c r="A12" s="147"/>
      <c r="B12" s="147"/>
      <c r="C12" s="137"/>
      <c r="D12" s="129"/>
      <c r="E12" s="159" t="s">
        <v>299</v>
      </c>
      <c r="F12" s="167" t="s">
        <v>323</v>
      </c>
      <c r="G12" s="205" t="s">
        <v>503</v>
      </c>
      <c r="H12" s="130"/>
      <c r="J12" s="135"/>
      <c r="K12" s="135"/>
      <c r="L12" s="135"/>
      <c r="M12" s="135"/>
    </row>
    <row r="13" spans="1:13" ht="30" customHeight="1">
      <c r="A13" s="147"/>
      <c r="B13" s="147"/>
      <c r="C13" s="137"/>
      <c r="D13" s="129"/>
      <c r="E13" s="160" t="s">
        <v>300</v>
      </c>
      <c r="F13" s="168" t="s">
        <v>324</v>
      </c>
      <c r="G13" s="200" t="s">
        <v>501</v>
      </c>
      <c r="H13" s="130"/>
      <c r="J13" s="135"/>
      <c r="K13" s="135"/>
      <c r="L13" s="135"/>
      <c r="M13" s="135"/>
    </row>
    <row r="14" spans="1:13" ht="30" customHeight="1">
      <c r="A14" s="147"/>
      <c r="B14" s="147"/>
      <c r="C14" s="137"/>
      <c r="D14" s="129"/>
      <c r="E14" s="160" t="s">
        <v>301</v>
      </c>
      <c r="F14" s="168" t="s">
        <v>325</v>
      </c>
      <c r="G14" s="172" t="s">
        <v>502</v>
      </c>
      <c r="H14" s="130"/>
      <c r="J14" s="135"/>
      <c r="K14" s="135"/>
      <c r="L14" s="135"/>
      <c r="M14" s="135"/>
    </row>
    <row r="15" spans="1:13" s="157" customFormat="1" ht="30" customHeight="1" thickBot="1">
      <c r="A15" s="153"/>
      <c r="B15" s="153"/>
      <c r="C15" s="154"/>
      <c r="D15" s="155"/>
      <c r="E15" s="161" t="s">
        <v>302</v>
      </c>
      <c r="F15" s="169" t="s">
        <v>326</v>
      </c>
      <c r="G15" s="201" t="s">
        <v>502</v>
      </c>
      <c r="H15" s="156"/>
      <c r="J15" s="158"/>
      <c r="K15" s="158"/>
      <c r="L15" s="158"/>
      <c r="M15" s="158"/>
    </row>
    <row r="16" spans="1:13" ht="12.75" customHeight="1">
      <c r="A16" s="134" t="s">
        <v>296</v>
      </c>
      <c r="B16" s="147"/>
      <c r="C16" s="137"/>
      <c r="D16" s="129"/>
      <c r="E16" s="150"/>
      <c r="F16" s="150"/>
      <c r="G16" s="151"/>
      <c r="H16" s="130"/>
      <c r="J16" s="135"/>
      <c r="K16" s="135"/>
      <c r="L16" s="135"/>
      <c r="M16" s="135"/>
    </row>
    <row r="17" spans="1:14" ht="36" customHeight="1">
      <c r="A17" s="147"/>
      <c r="B17" s="147"/>
      <c r="C17" s="137"/>
      <c r="D17" s="129"/>
      <c r="E17" s="146" t="s">
        <v>298</v>
      </c>
      <c r="F17" s="271" t="s">
        <v>321</v>
      </c>
      <c r="G17" s="271"/>
      <c r="H17" s="130"/>
      <c r="I17" s="145"/>
      <c r="J17" s="145"/>
      <c r="K17" s="145"/>
      <c r="L17" s="145"/>
      <c r="M17" s="145"/>
      <c r="N17" s="145"/>
    </row>
    <row r="18" spans="1:8" ht="11.25">
      <c r="A18" s="134"/>
      <c r="B18" s="147"/>
      <c r="C18" s="89"/>
      <c r="D18" s="131"/>
      <c r="E18" s="132"/>
      <c r="F18" s="132"/>
      <c r="G18" s="132"/>
      <c r="H18" s="133"/>
    </row>
  </sheetData>
  <sheetProtection password="E4D4" sheet="1" formatColumns="0" formatRows="0"/>
  <mergeCells count="5">
    <mergeCell ref="E7:G7"/>
    <mergeCell ref="E8:G8"/>
    <mergeCell ref="E10:G10"/>
    <mergeCell ref="F17:G17"/>
    <mergeCell ref="E9:G9"/>
  </mergeCells>
  <dataValidations count="2">
    <dataValidation type="decimal" allowBlank="1" showInputMessage="1" showErrorMessage="1" sqref="G16">
      <formula1>-100000000000000000000</formula1>
      <formula2>100000000000000000000</formula2>
    </dataValidation>
    <dataValidation type="textLength" allowBlank="1" showInputMessage="1" showErrorMessage="1" sqref="G12:G15">
      <formula1>0</formula1>
      <formula2>900</formula2>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codeName="Sheet_17">
    <pageSetUpPr fitToPage="1"/>
  </sheetPr>
  <dimension ref="A1:O26"/>
  <sheetViews>
    <sheetView showGridLines="0" zoomScalePageLayoutView="0" workbookViewId="0" topLeftCell="C4">
      <selection activeCell="G21" sqref="G21"/>
    </sheetView>
  </sheetViews>
  <sheetFormatPr defaultColWidth="9.140625" defaultRowHeight="11.25"/>
  <cols>
    <col min="1" max="2" width="8.140625" style="149" hidden="1" customWidth="1"/>
    <col min="3" max="3" width="9.00390625" style="88" bestFit="1" customWidth="1"/>
    <col min="5" max="5" width="8.7109375" style="0" customWidth="1"/>
    <col min="6" max="6" width="50.57421875" style="0" customWidth="1"/>
    <col min="7" max="7" width="7.421875" style="0" customWidth="1"/>
    <col min="8" max="8" width="43.57421875" style="0" customWidth="1"/>
  </cols>
  <sheetData>
    <row r="1" spans="1:8" s="126" customFormat="1" ht="32.25" customHeight="1" hidden="1">
      <c r="A1" s="147">
        <f>ID</f>
        <v>26424110</v>
      </c>
      <c r="B1" s="147"/>
      <c r="C1" s="125"/>
      <c r="D1" s="125"/>
      <c r="E1" s="134"/>
      <c r="F1" s="134"/>
      <c r="G1" s="134"/>
      <c r="H1" s="125"/>
    </row>
    <row r="2" spans="1:3" s="126" customFormat="1" ht="32.25" customHeight="1" hidden="1">
      <c r="A2" s="147"/>
      <c r="B2" s="147"/>
      <c r="C2" s="125"/>
    </row>
    <row r="3" spans="1:8" s="126" customFormat="1" ht="32.25" customHeight="1" hidden="1">
      <c r="A3" s="147"/>
      <c r="B3" s="147"/>
      <c r="C3" s="125"/>
      <c r="D3" s="125"/>
      <c r="E3" s="125"/>
      <c r="F3" s="125"/>
      <c r="G3" s="125"/>
      <c r="H3" s="125"/>
    </row>
    <row r="4" spans="1:9" ht="11.25">
      <c r="A4" s="147"/>
      <c r="B4" s="147"/>
      <c r="C4" s="89"/>
      <c r="D4" s="127"/>
      <c r="E4" s="128"/>
      <c r="F4" s="128"/>
      <c r="G4" s="128"/>
      <c r="H4" s="128"/>
      <c r="I4" s="136" t="str">
        <f>FORMID</f>
        <v>WARM.OPENINFO.PLAN.4.178</v>
      </c>
    </row>
    <row r="5" spans="1:9" ht="11.25">
      <c r="A5" s="147"/>
      <c r="B5" s="147"/>
      <c r="C5" s="89"/>
      <c r="D5" s="129"/>
      <c r="E5" s="38"/>
      <c r="F5" s="38"/>
      <c r="G5" s="38"/>
      <c r="H5" s="38"/>
      <c r="I5" s="138" t="s">
        <v>320</v>
      </c>
    </row>
    <row r="6" spans="1:9" ht="12" thickBot="1">
      <c r="A6" s="147"/>
      <c r="B6" s="147"/>
      <c r="C6" s="89"/>
      <c r="D6" s="129"/>
      <c r="E6" s="38"/>
      <c r="F6" s="38"/>
      <c r="G6" s="38"/>
      <c r="H6" s="38"/>
      <c r="I6" s="138"/>
    </row>
    <row r="7" spans="1:14" s="143" customFormat="1" ht="30.75" customHeight="1">
      <c r="A7" s="148"/>
      <c r="B7" s="148"/>
      <c r="C7" s="140"/>
      <c r="D7" s="141"/>
      <c r="E7" s="262" t="s">
        <v>327</v>
      </c>
      <c r="F7" s="263"/>
      <c r="G7" s="263"/>
      <c r="H7" s="264"/>
      <c r="I7" s="142"/>
      <c r="K7" s="144"/>
      <c r="L7" s="144"/>
      <c r="M7" s="144"/>
      <c r="N7" s="144"/>
    </row>
    <row r="8" spans="1:14" s="143" customFormat="1" ht="12.75">
      <c r="A8" s="148"/>
      <c r="B8" s="148"/>
      <c r="C8" s="140"/>
      <c r="D8" s="141"/>
      <c r="E8" s="265" t="str">
        <f>COMPANY</f>
        <v>ООО "Газпром трансгаз Санкт-Петербург"</v>
      </c>
      <c r="F8" s="266"/>
      <c r="G8" s="266"/>
      <c r="H8" s="267"/>
      <c r="I8" s="142"/>
      <c r="K8" s="144"/>
      <c r="L8" s="144"/>
      <c r="M8" s="144"/>
      <c r="N8" s="144"/>
    </row>
    <row r="9" spans="1:14" ht="11.25">
      <c r="A9" s="147"/>
      <c r="B9" s="147"/>
      <c r="C9" s="89"/>
      <c r="D9" s="129"/>
      <c r="E9" s="283" t="str">
        <f>KIND_ACTIVITY</f>
        <v>Прозводство тепловой энергии</v>
      </c>
      <c r="F9" s="284"/>
      <c r="G9" s="284"/>
      <c r="H9" s="285"/>
      <c r="I9" s="130"/>
      <c r="K9" s="135"/>
      <c r="L9" s="135"/>
      <c r="M9" s="135"/>
      <c r="N9" s="135"/>
    </row>
    <row r="10" spans="1:14" ht="12" thickBot="1">
      <c r="A10" s="147"/>
      <c r="B10" s="147"/>
      <c r="C10" s="89"/>
      <c r="D10" s="129"/>
      <c r="E10" s="268" t="str">
        <f>"Предложение организации на "&amp;YEAR_PERIOD&amp;" год"</f>
        <v>Предложение организации на 2017 год</v>
      </c>
      <c r="F10" s="269"/>
      <c r="G10" s="269"/>
      <c r="H10" s="270"/>
      <c r="I10" s="130"/>
      <c r="K10" s="135"/>
      <c r="L10" s="135"/>
      <c r="M10" s="135"/>
      <c r="N10" s="135"/>
    </row>
    <row r="11" spans="1:14" ht="12" thickBot="1">
      <c r="A11" s="147"/>
      <c r="B11" s="147"/>
      <c r="C11" s="89"/>
      <c r="D11" s="129"/>
      <c r="E11" s="38"/>
      <c r="F11" s="38"/>
      <c r="G11" s="38"/>
      <c r="H11" s="38"/>
      <c r="I11" s="130"/>
      <c r="K11" s="135"/>
      <c r="L11" s="135"/>
      <c r="M11" s="135"/>
      <c r="N11" s="135"/>
    </row>
    <row r="12" spans="1:14" ht="30" customHeight="1">
      <c r="A12" s="147"/>
      <c r="B12" s="147"/>
      <c r="C12" s="137"/>
      <c r="D12" s="129"/>
      <c r="E12" s="159" t="s">
        <v>299</v>
      </c>
      <c r="F12" s="167" t="s">
        <v>328</v>
      </c>
      <c r="G12" s="290" t="s">
        <v>369</v>
      </c>
      <c r="H12" s="291"/>
      <c r="I12" s="130"/>
      <c r="K12" s="135"/>
      <c r="L12" s="135"/>
      <c r="M12" s="135"/>
      <c r="N12" s="135"/>
    </row>
    <row r="13" spans="1:14" ht="30" customHeight="1">
      <c r="A13" s="147"/>
      <c r="B13" s="147"/>
      <c r="C13" s="137"/>
      <c r="D13" s="129"/>
      <c r="E13" s="160" t="s">
        <v>300</v>
      </c>
      <c r="F13" s="168" t="s">
        <v>329</v>
      </c>
      <c r="G13" s="275">
        <v>3202.64</v>
      </c>
      <c r="H13" s="276"/>
      <c r="I13" s="130"/>
      <c r="K13" s="135"/>
      <c r="L13" s="135"/>
      <c r="M13" s="135"/>
      <c r="N13" s="135"/>
    </row>
    <row r="14" spans="1:14" ht="30" customHeight="1">
      <c r="A14" s="147"/>
      <c r="B14" s="147"/>
      <c r="C14" s="137"/>
      <c r="D14" s="129"/>
      <c r="E14" s="286" t="s">
        <v>301</v>
      </c>
      <c r="F14" s="288" t="s">
        <v>330</v>
      </c>
      <c r="G14" s="204" t="s">
        <v>365</v>
      </c>
      <c r="H14" s="206">
        <v>42736</v>
      </c>
      <c r="I14" s="130"/>
      <c r="K14" s="135"/>
      <c r="L14" s="135"/>
      <c r="M14" s="135"/>
      <c r="N14" s="135"/>
    </row>
    <row r="15" spans="1:14" ht="30" customHeight="1">
      <c r="A15" s="147"/>
      <c r="B15" s="147"/>
      <c r="C15" s="137"/>
      <c r="D15" s="129"/>
      <c r="E15" s="287"/>
      <c r="F15" s="289"/>
      <c r="G15" s="204" t="s">
        <v>366</v>
      </c>
      <c r="H15" s="206">
        <v>43100</v>
      </c>
      <c r="I15" s="130"/>
      <c r="K15" s="135"/>
      <c r="L15" s="135"/>
      <c r="M15" s="135"/>
      <c r="N15" s="135"/>
    </row>
    <row r="16" spans="1:14" ht="33.75">
      <c r="A16" s="147"/>
      <c r="B16" s="147"/>
      <c r="C16" s="137"/>
      <c r="D16" s="129"/>
      <c r="E16" s="160" t="s">
        <v>302</v>
      </c>
      <c r="F16" s="171" t="s">
        <v>331</v>
      </c>
      <c r="G16" s="277"/>
      <c r="H16" s="278"/>
      <c r="I16" s="130"/>
      <c r="K16" s="135"/>
      <c r="L16" s="135"/>
      <c r="M16" s="135"/>
      <c r="N16" s="135"/>
    </row>
    <row r="17" spans="1:13" ht="36" customHeight="1" hidden="1">
      <c r="A17" s="147"/>
      <c r="B17" s="147">
        <f>ROW(B18)-ROW()</f>
        <v>1</v>
      </c>
      <c r="C17" s="137" t="s">
        <v>363</v>
      </c>
      <c r="D17" s="152"/>
      <c r="E17" s="162" t="str">
        <f>"4."&amp;ROW()-ROW($E$17)+1&amp;"."</f>
        <v>4.1.</v>
      </c>
      <c r="F17" s="163"/>
      <c r="G17" s="281"/>
      <c r="H17" s="282"/>
      <c r="I17" s="130"/>
      <c r="J17" s="135"/>
      <c r="K17" s="135"/>
      <c r="L17" s="135"/>
      <c r="M17" s="135"/>
    </row>
    <row r="18" spans="1:13" ht="12.75" customHeight="1">
      <c r="A18" s="147">
        <f>ROW()-ROW(A17)</f>
        <v>1</v>
      </c>
      <c r="B18" s="147">
        <v>0</v>
      </c>
      <c r="C18" s="137"/>
      <c r="D18" s="152"/>
      <c r="E18" s="164"/>
      <c r="F18" s="166" t="s">
        <v>297</v>
      </c>
      <c r="G18" s="203"/>
      <c r="H18" s="165"/>
      <c r="I18" s="130"/>
      <c r="J18" s="135"/>
      <c r="K18" s="135"/>
      <c r="L18" s="135"/>
      <c r="M18" s="135"/>
    </row>
    <row r="19" spans="1:14" ht="30" customHeight="1">
      <c r="A19" s="147"/>
      <c r="B19" s="147"/>
      <c r="C19" s="137"/>
      <c r="D19" s="129"/>
      <c r="E19" s="170" t="s">
        <v>346</v>
      </c>
      <c r="F19" s="171" t="s">
        <v>347</v>
      </c>
      <c r="G19" s="279">
        <f>SUM(G20:G21)</f>
        <v>52782.68</v>
      </c>
      <c r="H19" s="280"/>
      <c r="I19" s="130"/>
      <c r="K19" s="135"/>
      <c r="L19" s="135"/>
      <c r="M19" s="135"/>
      <c r="N19" s="135"/>
    </row>
    <row r="20" spans="1:13" ht="28.5" customHeight="1">
      <c r="A20" s="147"/>
      <c r="B20" s="147">
        <f>ROW(B21)-ROW()</f>
        <v>1</v>
      </c>
      <c r="C20" s="137" t="s">
        <v>363</v>
      </c>
      <c r="D20" s="152"/>
      <c r="E20" s="160" t="str">
        <f>"5."&amp;ROW()-ROW($E$20)+1&amp;"."</f>
        <v>5.1.</v>
      </c>
      <c r="F20" s="202">
        <v>2017</v>
      </c>
      <c r="G20" s="275">
        <v>52782.68</v>
      </c>
      <c r="H20" s="276"/>
      <c r="I20" s="130"/>
      <c r="J20" s="135"/>
      <c r="K20" s="135"/>
      <c r="L20" s="135"/>
      <c r="M20" s="135"/>
    </row>
    <row r="21" spans="1:13" ht="12.75" customHeight="1">
      <c r="A21" s="147">
        <f>ROW()-ROW(A20)</f>
        <v>1</v>
      </c>
      <c r="B21" s="147">
        <v>1</v>
      </c>
      <c r="C21" s="137"/>
      <c r="D21" s="152"/>
      <c r="E21" s="196"/>
      <c r="F21" s="166" t="s">
        <v>297</v>
      </c>
      <c r="G21" s="203"/>
      <c r="H21" s="165"/>
      <c r="I21" s="130"/>
      <c r="J21" s="135"/>
      <c r="K21" s="135"/>
      <c r="L21" s="135"/>
      <c r="M21" s="135"/>
    </row>
    <row r="22" spans="1:14" ht="30" customHeight="1">
      <c r="A22" s="147"/>
      <c r="B22" s="147"/>
      <c r="C22" s="137"/>
      <c r="D22" s="129"/>
      <c r="E22" s="160" t="s">
        <v>332</v>
      </c>
      <c r="F22" s="168" t="s">
        <v>333</v>
      </c>
      <c r="G22" s="275">
        <v>16481</v>
      </c>
      <c r="H22" s="276"/>
      <c r="I22" s="130"/>
      <c r="K22" s="135"/>
      <c r="L22" s="135"/>
      <c r="M22" s="135"/>
      <c r="N22" s="135"/>
    </row>
    <row r="23" spans="1:14" s="157" customFormat="1" ht="57" thickBot="1">
      <c r="A23" s="153"/>
      <c r="B23" s="153"/>
      <c r="C23" s="154"/>
      <c r="D23" s="155"/>
      <c r="E23" s="160" t="s">
        <v>334</v>
      </c>
      <c r="F23" s="168" t="s">
        <v>335</v>
      </c>
      <c r="G23" s="275"/>
      <c r="H23" s="276"/>
      <c r="I23" s="156"/>
      <c r="K23" s="158"/>
      <c r="L23" s="158"/>
      <c r="M23" s="158"/>
      <c r="N23" s="158"/>
    </row>
    <row r="24" spans="1:14" ht="12.75" customHeight="1">
      <c r="A24" s="134" t="s">
        <v>296</v>
      </c>
      <c r="B24" s="147"/>
      <c r="C24" s="137"/>
      <c r="D24" s="129"/>
      <c r="E24" s="150"/>
      <c r="F24" s="150"/>
      <c r="G24" s="150"/>
      <c r="H24" s="151"/>
      <c r="I24" s="130"/>
      <c r="K24" s="135"/>
      <c r="L24" s="135"/>
      <c r="M24" s="135"/>
      <c r="N24" s="135"/>
    </row>
    <row r="25" spans="1:15" ht="36" customHeight="1">
      <c r="A25" s="147"/>
      <c r="B25" s="147"/>
      <c r="C25" s="137"/>
      <c r="D25" s="129"/>
      <c r="E25" s="146" t="s">
        <v>298</v>
      </c>
      <c r="F25" s="271" t="s">
        <v>321</v>
      </c>
      <c r="G25" s="271"/>
      <c r="H25" s="271"/>
      <c r="I25" s="130"/>
      <c r="J25" s="145"/>
      <c r="K25" s="145"/>
      <c r="L25" s="145"/>
      <c r="M25" s="145"/>
      <c r="N25" s="145"/>
      <c r="O25" s="145"/>
    </row>
    <row r="26" spans="1:9" ht="11.25">
      <c r="A26" s="134"/>
      <c r="B26" s="147"/>
      <c r="C26" s="89"/>
      <c r="D26" s="131"/>
      <c r="E26" s="132"/>
      <c r="F26" s="132"/>
      <c r="G26" s="132"/>
      <c r="H26" s="132"/>
      <c r="I26" s="133"/>
    </row>
  </sheetData>
  <sheetProtection password="E4D4" sheet="1" objects="1" scenarios="1" formatColumns="0" formatRows="0"/>
  <mergeCells count="15">
    <mergeCell ref="E7:H7"/>
    <mergeCell ref="E8:H8"/>
    <mergeCell ref="E9:H9"/>
    <mergeCell ref="F25:H25"/>
    <mergeCell ref="E10:H10"/>
    <mergeCell ref="E14:E15"/>
    <mergeCell ref="F14:F15"/>
    <mergeCell ref="G12:H12"/>
    <mergeCell ref="G13:H13"/>
    <mergeCell ref="G16:H16"/>
    <mergeCell ref="G22:H22"/>
    <mergeCell ref="G23:H23"/>
    <mergeCell ref="G19:H19"/>
    <mergeCell ref="G20:H20"/>
    <mergeCell ref="G17:H17"/>
  </mergeCells>
  <dataValidations count="8">
    <dataValidation type="decimal" allowBlank="1" showInputMessage="1" showErrorMessage="1" sqref="H24 F21:G21 F18:G18">
      <formula1>-100000000000000000000</formula1>
      <formula2>100000000000000000000</formula2>
    </dataValidation>
    <dataValidation type="decimal" allowBlank="1" showInputMessage="1" showErrorMessage="1" sqref="G22:H23 G19:G20 H20 G13:H13">
      <formula1>0</formula1>
      <formula2>10000000000000000</formula2>
    </dataValidation>
    <dataValidation type="list" allowBlank="1" showInputMessage="1" showErrorMessage="1" sqref="F20">
      <formula1>Год</formula1>
    </dataValidation>
    <dataValidation type="textLength" allowBlank="1" showInputMessage="1" showErrorMessage="1" sqref="G17:H17">
      <formula1>0</formula1>
      <formula2>900</formula2>
    </dataValidation>
    <dataValidation type="list" allowBlank="1" showInputMessage="1" showErrorMessage="1" sqref="G12:H12">
      <formula1>METHOD</formula1>
    </dataValidation>
    <dataValidation type="list" allowBlank="1" showInputMessage="1" showErrorMessage="1" sqref="F17">
      <formula1>PARAM</formula1>
    </dataValidation>
    <dataValidation operator="greaterThanOrEqual" allowBlank="1" showErrorMessage="1" error="Вводимое значение должно быть датой." sqref="G14:G15"/>
    <dataValidation type="date" operator="greaterThanOrEqual" allowBlank="1" showErrorMessage="1" error="Вводимое значение должно быть датой." sqref="H14:H15">
      <formula1>1</formula1>
    </dataValidation>
  </dataValidations>
  <hyperlinks>
    <hyperlink ref="F18" location="'СТ-ТС.27'!A1" display="Добавить"/>
    <hyperlink ref="F21" location="'СТ-ТС.27'!A1" display="Добавить"/>
    <hyperlink ref="C17" location="'СТ-ТС.27'!A1" display="Удалить"/>
    <hyperlink ref="C20" location="'СТ-ТС.27'!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95" r:id="rId1"/>
</worksheet>
</file>

<file path=xl/worksheets/sheet9.xml><?xml version="1.0" encoding="utf-8"?>
<worksheet xmlns="http://schemas.openxmlformats.org/spreadsheetml/2006/main" xmlns:r="http://schemas.openxmlformats.org/officeDocument/2006/relationships">
  <sheetPr codeName="Sheet_18">
    <pageSetUpPr fitToPage="1"/>
  </sheetPr>
  <dimension ref="A1:P23"/>
  <sheetViews>
    <sheetView showGridLines="0" zoomScalePageLayoutView="0" workbookViewId="0" topLeftCell="C4">
      <selection activeCell="L36" sqref="L36"/>
    </sheetView>
  </sheetViews>
  <sheetFormatPr defaultColWidth="9.140625" defaultRowHeight="11.25"/>
  <cols>
    <col min="1" max="2" width="8.140625" style="149" hidden="1" customWidth="1"/>
    <col min="3" max="3" width="9.00390625" style="88" bestFit="1" customWidth="1"/>
    <col min="5" max="5" width="6.7109375" style="0" customWidth="1"/>
    <col min="6" max="6" width="38.7109375" style="0" customWidth="1"/>
    <col min="7" max="7" width="20.140625" style="0" customWidth="1"/>
    <col min="8" max="8" width="17.00390625" style="0" customWidth="1"/>
    <col min="9" max="9" width="18.421875" style="0" customWidth="1"/>
  </cols>
  <sheetData>
    <row r="1" spans="1:9" s="126" customFormat="1" ht="32.25" customHeight="1" hidden="1">
      <c r="A1" s="147">
        <f>ID</f>
        <v>26424110</v>
      </c>
      <c r="B1" s="147"/>
      <c r="C1" s="125"/>
      <c r="D1" s="125"/>
      <c r="E1" s="134"/>
      <c r="F1" s="134"/>
      <c r="G1" s="134"/>
      <c r="H1" s="134"/>
      <c r="I1" s="134"/>
    </row>
    <row r="2" spans="1:3" s="126" customFormat="1" ht="32.25" customHeight="1" hidden="1">
      <c r="A2" s="147"/>
      <c r="B2" s="147"/>
      <c r="C2" s="125"/>
    </row>
    <row r="3" spans="1:9" s="126" customFormat="1" ht="32.25" customHeight="1" hidden="1">
      <c r="A3" s="147"/>
      <c r="B3" s="147"/>
      <c r="C3" s="125"/>
      <c r="D3" s="125"/>
      <c r="E3" s="125"/>
      <c r="F3" s="125"/>
      <c r="G3" s="125"/>
      <c r="H3" s="125"/>
      <c r="I3" s="125"/>
    </row>
    <row r="4" spans="1:10" ht="11.25">
      <c r="A4" s="147"/>
      <c r="B4" s="147"/>
      <c r="C4" s="89"/>
      <c r="D4" s="127"/>
      <c r="E4" s="128"/>
      <c r="F4" s="128"/>
      <c r="G4" s="128"/>
      <c r="H4" s="128"/>
      <c r="I4" s="128"/>
      <c r="J4" s="136" t="str">
        <f>FORMID</f>
        <v>WARM.OPENINFO.PLAN.4.178</v>
      </c>
    </row>
    <row r="5" spans="1:10" ht="11.25">
      <c r="A5" s="147"/>
      <c r="B5" s="147"/>
      <c r="C5" s="89"/>
      <c r="D5" s="129"/>
      <c r="E5" s="38"/>
      <c r="F5" s="38"/>
      <c r="G5" s="38"/>
      <c r="H5" s="38"/>
      <c r="I5" s="38"/>
      <c r="J5" s="138"/>
    </row>
    <row r="6" spans="1:10" ht="12" thickBot="1">
      <c r="A6" s="147"/>
      <c r="B6" s="147"/>
      <c r="C6" s="89"/>
      <c r="D6" s="129"/>
      <c r="E6" s="38"/>
      <c r="F6" s="38"/>
      <c r="G6" s="38"/>
      <c r="H6" s="38"/>
      <c r="I6" s="38"/>
      <c r="J6" s="138"/>
    </row>
    <row r="7" spans="1:15" s="143" customFormat="1" ht="19.5" customHeight="1">
      <c r="A7" s="148"/>
      <c r="B7" s="148"/>
      <c r="C7" s="140"/>
      <c r="D7" s="141"/>
      <c r="E7" s="262" t="s">
        <v>314</v>
      </c>
      <c r="F7" s="263"/>
      <c r="G7" s="263"/>
      <c r="H7" s="263"/>
      <c r="I7" s="264"/>
      <c r="J7" s="142"/>
      <c r="L7" s="144"/>
      <c r="M7" s="144"/>
      <c r="N7" s="144"/>
      <c r="O7" s="144"/>
    </row>
    <row r="8" spans="1:15" s="143" customFormat="1" ht="12.75">
      <c r="A8" s="148"/>
      <c r="B8" s="148"/>
      <c r="C8" s="140"/>
      <c r="D8" s="141"/>
      <c r="E8" s="265" t="str">
        <f>COMPANY</f>
        <v>ООО "Газпром трансгаз Санкт-Петербург"</v>
      </c>
      <c r="F8" s="266"/>
      <c r="G8" s="266"/>
      <c r="H8" s="266"/>
      <c r="I8" s="267"/>
      <c r="J8" s="142"/>
      <c r="L8" s="144"/>
      <c r="M8" s="144"/>
      <c r="N8" s="144"/>
      <c r="O8" s="144"/>
    </row>
    <row r="9" spans="1:15" ht="12" thickBot="1">
      <c r="A9" s="147"/>
      <c r="B9" s="147"/>
      <c r="C9" s="89"/>
      <c r="D9" s="129"/>
      <c r="E9" s="292" t="str">
        <f>"Предложение организации на "&amp;YEAR_PERIOD&amp;" год"</f>
        <v>Предложение организации на 2017 год</v>
      </c>
      <c r="F9" s="293"/>
      <c r="G9" s="293"/>
      <c r="H9" s="293"/>
      <c r="I9" s="294"/>
      <c r="J9" s="130"/>
      <c r="L9" s="135"/>
      <c r="M9" s="135"/>
      <c r="N9" s="135"/>
      <c r="O9" s="135"/>
    </row>
    <row r="10" spans="1:15" ht="11.25">
      <c r="A10" s="147"/>
      <c r="B10" s="147"/>
      <c r="C10" s="89"/>
      <c r="D10" s="129"/>
      <c r="E10" s="38"/>
      <c r="F10" s="38"/>
      <c r="G10" s="38"/>
      <c r="H10" s="38"/>
      <c r="I10" s="38"/>
      <c r="J10" s="130"/>
      <c r="L10" s="135"/>
      <c r="M10" s="135"/>
      <c r="N10" s="135"/>
      <c r="O10" s="135"/>
    </row>
    <row r="11" spans="1:15" ht="12" thickBot="1">
      <c r="A11" s="147"/>
      <c r="B11" s="147"/>
      <c r="C11" s="137"/>
      <c r="D11" s="129"/>
      <c r="E11" s="183"/>
      <c r="F11" s="184"/>
      <c r="G11" s="185"/>
      <c r="H11" s="186"/>
      <c r="I11" s="186"/>
      <c r="J11" s="130"/>
      <c r="L11" s="135"/>
      <c r="M11" s="135"/>
      <c r="N11" s="135"/>
      <c r="O11" s="135"/>
    </row>
    <row r="12" spans="1:15" ht="24.75" customHeight="1">
      <c r="A12" s="147"/>
      <c r="B12" s="147"/>
      <c r="C12" s="137"/>
      <c r="D12" s="129"/>
      <c r="E12" s="173" t="s">
        <v>299</v>
      </c>
      <c r="F12" s="304" t="s">
        <v>353</v>
      </c>
      <c r="G12" s="304"/>
      <c r="H12" s="304"/>
      <c r="I12" s="305"/>
      <c r="J12" s="130"/>
      <c r="L12" s="135"/>
      <c r="M12" s="135"/>
      <c r="N12" s="135"/>
      <c r="O12" s="135"/>
    </row>
    <row r="13" spans="1:15" ht="24.75" customHeight="1">
      <c r="A13" s="147"/>
      <c r="B13" s="147"/>
      <c r="C13" s="137"/>
      <c r="D13" s="129"/>
      <c r="E13" s="306"/>
      <c r="F13" s="174" t="s">
        <v>315</v>
      </c>
      <c r="G13" s="175" t="s">
        <v>316</v>
      </c>
      <c r="H13" s="307" t="s">
        <v>354</v>
      </c>
      <c r="I13" s="308"/>
      <c r="J13" s="130"/>
      <c r="L13" s="135"/>
      <c r="M13" s="135"/>
      <c r="N13" s="135"/>
      <c r="O13" s="135"/>
    </row>
    <row r="14" spans="1:15" ht="24.75" customHeight="1" thickBot="1">
      <c r="A14" s="147"/>
      <c r="B14" s="147"/>
      <c r="C14" s="137"/>
      <c r="D14" s="129"/>
      <c r="E14" s="299"/>
      <c r="F14" s="176" t="s">
        <v>355</v>
      </c>
      <c r="G14" s="177">
        <v>42496</v>
      </c>
      <c r="H14" s="309" t="s">
        <v>492</v>
      </c>
      <c r="I14" s="310"/>
      <c r="J14" s="130"/>
      <c r="L14" s="135"/>
      <c r="M14" s="135"/>
      <c r="N14" s="135"/>
      <c r="O14" s="135"/>
    </row>
    <row r="15" spans="1:15" ht="12" thickBot="1">
      <c r="A15" s="147"/>
      <c r="B15" s="147"/>
      <c r="C15" s="137"/>
      <c r="D15" s="129"/>
      <c r="E15" s="187"/>
      <c r="F15" s="188"/>
      <c r="G15" s="189"/>
      <c r="H15" s="190"/>
      <c r="I15" s="190"/>
      <c r="J15" s="130"/>
      <c r="L15" s="135"/>
      <c r="M15" s="135"/>
      <c r="N15" s="135"/>
      <c r="O15" s="135"/>
    </row>
    <row r="16" spans="1:15" ht="12" hidden="1" thickBot="1">
      <c r="A16" s="147"/>
      <c r="B16" s="147">
        <f>ROW(B20)-ROW()</f>
        <v>4</v>
      </c>
      <c r="C16" s="182" t="s">
        <v>363</v>
      </c>
      <c r="D16" s="129"/>
      <c r="E16" s="183"/>
      <c r="F16" s="184"/>
      <c r="G16" s="185"/>
      <c r="H16" s="186"/>
      <c r="I16" s="186"/>
      <c r="J16" s="130"/>
      <c r="L16" s="135"/>
      <c r="M16" s="135"/>
      <c r="N16" s="135"/>
      <c r="O16" s="135"/>
    </row>
    <row r="17" spans="1:15" ht="24.75" customHeight="1" hidden="1" thickBot="1">
      <c r="A17" s="147"/>
      <c r="B17" s="147"/>
      <c r="C17" s="137"/>
      <c r="D17" s="129"/>
      <c r="E17" s="173" t="str">
        <f>(ROW()-ROW($E$17))/4+2&amp;"."</f>
        <v>2.</v>
      </c>
      <c r="F17" s="295"/>
      <c r="G17" s="296"/>
      <c r="H17" s="296"/>
      <c r="I17" s="297"/>
      <c r="J17" s="130"/>
      <c r="L17" s="135"/>
      <c r="M17" s="135"/>
      <c r="N17" s="135"/>
      <c r="O17" s="135"/>
    </row>
    <row r="18" spans="1:15" ht="24.75" customHeight="1" hidden="1">
      <c r="A18" s="147"/>
      <c r="B18" s="147"/>
      <c r="C18" s="137"/>
      <c r="D18" s="129"/>
      <c r="E18" s="298"/>
      <c r="F18" s="174" t="s">
        <v>315</v>
      </c>
      <c r="G18" s="175" t="s">
        <v>316</v>
      </c>
      <c r="H18" s="300" t="s">
        <v>364</v>
      </c>
      <c r="I18" s="301"/>
      <c r="J18" s="130"/>
      <c r="L18" s="135"/>
      <c r="M18" s="135"/>
      <c r="N18" s="135"/>
      <c r="O18" s="135"/>
    </row>
    <row r="19" spans="1:15" ht="24.75" customHeight="1" hidden="1" thickBot="1">
      <c r="A19" s="147"/>
      <c r="B19" s="147"/>
      <c r="C19" s="137"/>
      <c r="D19" s="129"/>
      <c r="E19" s="299"/>
      <c r="F19" s="191"/>
      <c r="G19" s="177"/>
      <c r="H19" s="302"/>
      <c r="I19" s="303"/>
      <c r="J19" s="130"/>
      <c r="L19" s="135"/>
      <c r="M19" s="135"/>
      <c r="N19" s="135"/>
      <c r="O19" s="135"/>
    </row>
    <row r="20" spans="1:14" ht="12.75" customHeight="1" thickBot="1">
      <c r="A20" s="147">
        <f>ROW()-ROW(A16)</f>
        <v>4</v>
      </c>
      <c r="B20" s="147">
        <v>0</v>
      </c>
      <c r="C20" s="137"/>
      <c r="D20" s="152"/>
      <c r="E20" s="192"/>
      <c r="F20" s="193" t="s">
        <v>356</v>
      </c>
      <c r="G20" s="194"/>
      <c r="H20" s="194"/>
      <c r="I20" s="195"/>
      <c r="J20" s="130"/>
      <c r="K20" s="135"/>
      <c r="L20" s="135"/>
      <c r="M20" s="135"/>
      <c r="N20" s="135"/>
    </row>
    <row r="21" spans="1:15" ht="12.75" customHeight="1">
      <c r="A21" s="134" t="s">
        <v>296</v>
      </c>
      <c r="B21" s="147"/>
      <c r="C21" s="137"/>
      <c r="D21" s="129"/>
      <c r="E21" s="150"/>
      <c r="F21" s="150"/>
      <c r="G21" s="150"/>
      <c r="H21" s="150"/>
      <c r="I21" s="150"/>
      <c r="J21" s="130"/>
      <c r="L21" s="135"/>
      <c r="M21" s="135"/>
      <c r="N21" s="135"/>
      <c r="O21" s="135"/>
    </row>
    <row r="22" spans="1:16" ht="36" customHeight="1">
      <c r="A22" s="147"/>
      <c r="B22" s="147"/>
      <c r="C22" s="137"/>
      <c r="D22" s="129"/>
      <c r="E22" s="146" t="s">
        <v>298</v>
      </c>
      <c r="F22" s="271" t="s">
        <v>373</v>
      </c>
      <c r="G22" s="271"/>
      <c r="H22" s="271"/>
      <c r="I22" s="271"/>
      <c r="J22" s="130"/>
      <c r="K22" s="145"/>
      <c r="L22" s="145"/>
      <c r="M22" s="145"/>
      <c r="N22" s="145"/>
      <c r="O22" s="145"/>
      <c r="P22" s="145"/>
    </row>
    <row r="23" spans="1:10" ht="11.25">
      <c r="A23" s="134"/>
      <c r="B23" s="147"/>
      <c r="C23" s="89"/>
      <c r="D23" s="131"/>
      <c r="E23" s="132"/>
      <c r="F23" s="132"/>
      <c r="G23" s="132"/>
      <c r="H23" s="132"/>
      <c r="I23" s="132"/>
      <c r="J23" s="133"/>
    </row>
  </sheetData>
  <sheetProtection password="E4D4" sheet="1" objects="1" scenarios="1" formatColumns="0" formatRows="0"/>
  <mergeCells count="12">
    <mergeCell ref="E7:I7"/>
    <mergeCell ref="E8:I8"/>
    <mergeCell ref="F12:I12"/>
    <mergeCell ref="E13:E14"/>
    <mergeCell ref="H13:I13"/>
    <mergeCell ref="H14:I14"/>
    <mergeCell ref="F22:I22"/>
    <mergeCell ref="E9:I9"/>
    <mergeCell ref="F17:I17"/>
    <mergeCell ref="E18:E19"/>
    <mergeCell ref="H18:I18"/>
    <mergeCell ref="H19:I19"/>
  </mergeCells>
  <dataValidations count="2">
    <dataValidation type="date" allowBlank="1" showInputMessage="1" showErrorMessage="1" sqref="G19 G11 G14:G16">
      <formula1>36526</formula1>
      <formula2>44196</formula2>
    </dataValidation>
    <dataValidation type="textLength" allowBlank="1" showInputMessage="1" showErrorMessage="1" sqref="H19 F19 H14:H16 H11">
      <formula1>0</formula1>
      <formula2>900</formula2>
    </dataValidation>
  </dataValidations>
  <hyperlinks>
    <hyperlink ref="F20" location="'Ссылки на публикации'!A1" display="Добавить источник публикации"/>
    <hyperlink ref="C16" location="'Ссылки на публикации'!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Денисова Э.Э.</cp:lastModifiedBy>
  <cp:lastPrinted>2015-04-23T10:26:41Z</cp:lastPrinted>
  <dcterms:created xsi:type="dcterms:W3CDTF">2012-05-02T09:06:49Z</dcterms:created>
  <dcterms:modified xsi:type="dcterms:W3CDTF">2016-05-06T08:07:45Z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ORMCODE">
    <vt:lpwstr>WARM.OPENINFO.PLAN.4.178</vt:lpwstr>
  </property>
  <property fmtid="{D5CDD505-2E9C-101B-9397-08002B2CF9AE}" pid="3" name="VERSION">
    <vt:lpwstr>Версия 1.0</vt:lpwstr>
  </property>
  <property fmtid="{D5CDD505-2E9C-101B-9397-08002B2CF9AE}" pid="4" name="FORMNAME">
    <vt:lpwstr>Информация о предложении регулируемой организациии об установлении цен (тарифов) в сфере теплоснабжения</vt:lpwstr>
  </property>
  <property fmtid="{D5CDD505-2E9C-101B-9397-08002B2CF9AE}" pid="5" name="SPHERE">
    <vt:lpwstr>WARM</vt:lpwstr>
  </property>
  <property fmtid="{D5CDD505-2E9C-101B-9397-08002B2CF9AE}" pid="6" name="CHKSTATUS">
    <vt:i4>0</vt:i4>
  </property>
  <property fmtid="{D5CDD505-2E9C-101B-9397-08002B2CF9AE}" pid="7" name="COMPANY">
    <vt:lpwstr>ООО "Газпром трансгаз Санкт-Петербург"</vt:lpwstr>
  </property>
  <property fmtid="{D5CDD505-2E9C-101B-9397-08002B2CF9AE}" pid="8" name="PERIOD">
    <vt:lpwstr>2017</vt:lpwstr>
  </property>
  <property fmtid="{D5CDD505-2E9C-101B-9397-08002B2CF9AE}" pid="9" name="PERIOD2">
    <vt:lpwstr>Год</vt:lpwstr>
  </property>
  <property fmtid="{D5CDD505-2E9C-101B-9397-08002B2CF9AE}" pid="10" name="PF">
    <vt:lpwstr>Предложение организации</vt:lpwstr>
  </property>
  <property fmtid="{D5CDD505-2E9C-101B-9397-08002B2CF9AE}" pid="11" name="GROUP" linkTarget="PROP_GROUP">
    <vt:r8>6.114509E-317</vt:r8>
  </property>
  <property fmtid="{D5CDD505-2E9C-101B-9397-08002B2CF9AE}" pid="12" name="CurrentVersion">
    <vt:lpwstr>1.0</vt:lpwstr>
  </property>
</Properties>
</file>